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STÃO DE CONTRATOS\2022\VIGILÂNCIA\"/>
    </mc:Choice>
  </mc:AlternateContent>
  <xr:revisionPtr revIDLastSave="0" documentId="13_ncr:1_{A6B2BDF0-1075-4173-96C1-0C65DCE63863}" xr6:coauthVersionLast="47" xr6:coauthVersionMax="47" xr10:uidLastSave="{00000000-0000-0000-0000-000000000000}"/>
  <bookViews>
    <workbookView xWindow="28680" yWindow="-120" windowWidth="24240" windowHeight="13140" xr2:uid="{8FF7C423-BBCB-4ABB-BDEE-24E6ABAEEF24}"/>
  </bookViews>
  <sheets>
    <sheet name="RESUMO" sheetId="7" r:id="rId1"/>
    <sheet name="MODELO 1.1 - 8HRS E 48MIN" sheetId="2" r:id="rId2"/>
    <sheet name="MODELO 1.2 - 12 HRS DIURNO" sheetId="3" r:id="rId3"/>
    <sheet name="MODELO 1.3 - 12 HRS NOTURNO" sheetId="4" r:id="rId4"/>
    <sheet name="MODELO 2.1 - NÃO OPTANTE" sheetId="5" r:id="rId5"/>
    <sheet name="MODELO 2.2 - OPTANTE SIMPLES" sheetId="6" r:id="rId6"/>
  </sheets>
  <definedNames>
    <definedName name="__DdeLink__8135_3644962319" localSheetId="0">RESUMO!$A$4</definedName>
    <definedName name="__DdeLink__9666_1738534923" localSheetId="0">RESUMO!$C$18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4" l="1"/>
  <c r="E16" i="4"/>
  <c r="E13" i="3"/>
  <c r="E12" i="2"/>
  <c r="E3" i="3"/>
  <c r="E3" i="2"/>
  <c r="E14" i="3"/>
  <c r="E11" i="2"/>
  <c r="E15" i="4"/>
  <c r="E14" i="4"/>
  <c r="E53" i="3"/>
  <c r="E52" i="3"/>
  <c r="D98" i="7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/>
  <c r="E35" i="7"/>
  <c r="F35" i="7" s="1"/>
  <c r="E36" i="7"/>
  <c r="F36" i="7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/>
  <c r="E43" i="7"/>
  <c r="F43" i="7" s="1"/>
  <c r="E44" i="7"/>
  <c r="F44" i="7"/>
  <c r="E45" i="7"/>
  <c r="F45" i="7" s="1"/>
  <c r="E46" i="7"/>
  <c r="F46" i="7" s="1"/>
  <c r="E47" i="7"/>
  <c r="F47" i="7" s="1"/>
  <c r="E48" i="7"/>
  <c r="F48" i="7" s="1"/>
  <c r="E49" i="7"/>
  <c r="F49" i="7" s="1"/>
  <c r="E50" i="7"/>
  <c r="F50" i="7"/>
  <c r="E51" i="7"/>
  <c r="F51" i="7" s="1"/>
  <c r="E52" i="7"/>
  <c r="F52" i="7"/>
  <c r="E53" i="7"/>
  <c r="F53" i="7" s="1"/>
  <c r="E54" i="7"/>
  <c r="F54" i="7" s="1"/>
  <c r="E55" i="7"/>
  <c r="F55" i="7" s="1"/>
  <c r="E56" i="7"/>
  <c r="F56" i="7" s="1"/>
  <c r="E57" i="7"/>
  <c r="F57" i="7" s="1"/>
  <c r="E58" i="7"/>
  <c r="F58" i="7"/>
  <c r="E59" i="7"/>
  <c r="F59" i="7" s="1"/>
  <c r="E60" i="7"/>
  <c r="F60" i="7"/>
  <c r="E61" i="7"/>
  <c r="F61" i="7" s="1"/>
  <c r="E62" i="7"/>
  <c r="F62" i="7" s="1"/>
  <c r="E63" i="7"/>
  <c r="F63" i="7" s="1"/>
  <c r="E64" i="7"/>
  <c r="F64" i="7" s="1"/>
  <c r="E65" i="7"/>
  <c r="F65" i="7" s="1"/>
  <c r="E66" i="7"/>
  <c r="F66" i="7"/>
  <c r="E67" i="7"/>
  <c r="F67" i="7" s="1"/>
  <c r="E68" i="7"/>
  <c r="F68" i="7"/>
  <c r="E69" i="7"/>
  <c r="F69" i="7" s="1"/>
  <c r="E70" i="7"/>
  <c r="F70" i="7" s="1"/>
  <c r="E71" i="7"/>
  <c r="F71" i="7" s="1"/>
  <c r="E72" i="7"/>
  <c r="F72" i="7" s="1"/>
  <c r="E73" i="7"/>
  <c r="F73" i="7" s="1"/>
  <c r="E74" i="7"/>
  <c r="F74" i="7"/>
  <c r="E75" i="7"/>
  <c r="F75" i="7" s="1"/>
  <c r="E76" i="7"/>
  <c r="F76" i="7"/>
  <c r="E77" i="7"/>
  <c r="F77" i="7" s="1"/>
  <c r="E78" i="7"/>
  <c r="F78" i="7" s="1"/>
  <c r="E79" i="7"/>
  <c r="F79" i="7" s="1"/>
  <c r="E80" i="7"/>
  <c r="F80" i="7" s="1"/>
  <c r="E81" i="7"/>
  <c r="F81" i="7" s="1"/>
  <c r="E82" i="7"/>
  <c r="F82" i="7"/>
  <c r="E83" i="7"/>
  <c r="F83" i="7" s="1"/>
  <c r="E84" i="7"/>
  <c r="F84" i="7" s="1"/>
  <c r="E85" i="7"/>
  <c r="F85" i="7" s="1"/>
  <c r="E86" i="7"/>
  <c r="F86" i="7" s="1"/>
  <c r="E87" i="7"/>
  <c r="F87" i="7" s="1"/>
  <c r="E88" i="7"/>
  <c r="F88" i="7" s="1"/>
  <c r="E89" i="7"/>
  <c r="F89" i="7" s="1"/>
  <c r="E90" i="7"/>
  <c r="F90" i="7"/>
  <c r="E91" i="7"/>
  <c r="F91" i="7" s="1"/>
  <c r="E92" i="7"/>
  <c r="F92" i="7" s="1"/>
  <c r="E93" i="7"/>
  <c r="F93" i="7" s="1"/>
  <c r="E94" i="7"/>
  <c r="F94" i="7" s="1"/>
  <c r="E95" i="7"/>
  <c r="F95" i="7" s="1"/>
  <c r="E96" i="7"/>
  <c r="F96" i="7" s="1"/>
  <c r="E97" i="7"/>
  <c r="F97" i="7" s="1"/>
  <c r="D8" i="7"/>
  <c r="E27" i="7"/>
  <c r="F27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F6" i="7"/>
  <c r="E6" i="7"/>
  <c r="E7" i="7"/>
  <c r="F7" i="7" s="1"/>
  <c r="E5" i="7"/>
  <c r="E9" i="7" s="1"/>
  <c r="C9" i="5"/>
  <c r="C11" i="5"/>
  <c r="C17" i="5" s="1"/>
  <c r="C11" i="6"/>
  <c r="C15" i="6" s="1"/>
  <c r="C9" i="6"/>
  <c r="C14" i="6"/>
  <c r="C16" i="5"/>
  <c r="E21" i="3"/>
  <c r="E26" i="3"/>
  <c r="E13" i="4"/>
  <c r="E12" i="4"/>
  <c r="E9" i="4"/>
  <c r="E8" i="4"/>
  <c r="E7" i="4"/>
  <c r="E6" i="4"/>
  <c r="E54" i="4"/>
  <c r="E55" i="4" s="1"/>
  <c r="E51" i="4"/>
  <c r="E48" i="4"/>
  <c r="E45" i="4"/>
  <c r="E42" i="4"/>
  <c r="E39" i="4"/>
  <c r="E36" i="4"/>
  <c r="E29" i="4"/>
  <c r="E24" i="4"/>
  <c r="E51" i="3"/>
  <c r="E48" i="3"/>
  <c r="E45" i="3"/>
  <c r="E42" i="3"/>
  <c r="E39" i="3"/>
  <c r="E36" i="3"/>
  <c r="E33" i="3"/>
  <c r="E12" i="3"/>
  <c r="E11" i="3"/>
  <c r="E10" i="3"/>
  <c r="E7" i="3"/>
  <c r="E6" i="3"/>
  <c r="E44" i="2"/>
  <c r="E50" i="2"/>
  <c r="E51" i="2" s="1"/>
  <c r="E47" i="2"/>
  <c r="E41" i="2"/>
  <c r="E38" i="2"/>
  <c r="E35" i="2"/>
  <c r="E32" i="2"/>
  <c r="E25" i="2"/>
  <c r="E20" i="2"/>
  <c r="E10" i="2"/>
  <c r="E7" i="2"/>
  <c r="E6" i="2"/>
  <c r="E52" i="2" l="1"/>
  <c r="E14" i="2"/>
  <c r="E53" i="2" s="1"/>
  <c r="E56" i="4"/>
  <c r="E18" i="4"/>
  <c r="F5" i="7"/>
  <c r="F9" i="7" s="1"/>
  <c r="F99" i="7"/>
  <c r="D100" i="7"/>
  <c r="E99" i="7"/>
  <c r="E101" i="7" s="1"/>
  <c r="E15" i="3"/>
  <c r="E54" i="3" s="1"/>
  <c r="E57" i="4" l="1"/>
  <c r="F101" i="7"/>
</calcChain>
</file>

<file path=xl/sharedStrings.xml><?xml version="1.0" encoding="utf-8"?>
<sst xmlns="http://schemas.openxmlformats.org/spreadsheetml/2006/main" count="367" uniqueCount="211">
  <si>
    <t>MONTANTE II - DESPESAS OPERACIONAIS</t>
  </si>
  <si>
    <t>D.1) Valor do Vale Refeição (menos participação do empregado - 20%)</t>
  </si>
  <si>
    <t>D.2) Quantidade Vales/Mês</t>
  </si>
  <si>
    <t>E.1) Valor do Fardamento completo</t>
  </si>
  <si>
    <t>E.2) Quantidade de Fardamento por Ano (por vigilante)</t>
  </si>
  <si>
    <t>E.3) Valor dos EPI necessários</t>
  </si>
  <si>
    <t xml:space="preserve">F.1) Revólver (calibre 38, capacidade mínima de 6 tiros) </t>
  </si>
  <si>
    <t>F.2) Coldre</t>
  </si>
  <si>
    <t>F.3) Munição de uso e reserva (mínimo)</t>
  </si>
  <si>
    <t>F.4) Cofre</t>
  </si>
  <si>
    <t>F.5) Colete à prova de balas</t>
  </si>
  <si>
    <t>L.1) Valor unitário</t>
  </si>
  <si>
    <t>L) EXAMES MÉDICOS</t>
  </si>
  <si>
    <t>K.1) Valor unitário</t>
  </si>
  <si>
    <t>K.2) Valor total (K.1 x Quantidade de vigilantes)</t>
  </si>
  <si>
    <t>L.2) Valor total (L.1 x Quantidade de vigilantes)</t>
  </si>
  <si>
    <r>
      <t>K) AUXÍLIO FUNERAL (</t>
    </r>
    <r>
      <rPr>
        <sz val="10"/>
        <color theme="1"/>
        <rFont val="Calibri"/>
        <family val="2"/>
      </rPr>
      <t>caso exigido no instrumento coletivo indicado)</t>
    </r>
  </si>
  <si>
    <r>
      <t>J) SEGURO DE VIDA EM GRUPO (</t>
    </r>
    <r>
      <rPr>
        <sz val="10"/>
        <color theme="1"/>
        <rFont val="Calibri"/>
        <family val="2"/>
      </rPr>
      <t>caso exigido no instrumento coletivo indicado)</t>
    </r>
  </si>
  <si>
    <t>J.1) Valor unitário</t>
  </si>
  <si>
    <t>J.2) Valor total (J.1 x Quantidade de vigilantes)</t>
  </si>
  <si>
    <t>QUANTIDADE DE VIGILANTES POR POSTO</t>
  </si>
  <si>
    <t xml:space="preserve">D) ALIMENTAÇÃO </t>
  </si>
  <si>
    <t>D.3) Valor Total ( D.1 x D.2 x Quantidade de vigilantes)</t>
  </si>
  <si>
    <t>E.4) Valor Total  [ (E.1 x E.2) + E.3 ] x Quantidade de vigilantes</t>
  </si>
  <si>
    <t>I.1) Valor unitário</t>
  </si>
  <si>
    <t>I.2) Valor total (I.1 x Quantidade de vigilantes)</t>
  </si>
  <si>
    <t>G.1) Valor unitário</t>
  </si>
  <si>
    <t>G.2) Valor total (G.1 x Quantidade de vigilantes)</t>
  </si>
  <si>
    <t>H.1) Valor unitário</t>
  </si>
  <si>
    <t>H.2) Valor total (H.1 x Quantidade de vigilantes)</t>
  </si>
  <si>
    <r>
      <t>I) ASSISTÊNCIA ODONTOLÓGICA</t>
    </r>
    <r>
      <rPr>
        <b/>
        <sz val="10"/>
        <color rgb="FFFF0000"/>
        <rFont val="Calibri"/>
        <family val="2"/>
      </rPr>
      <t> </t>
    </r>
    <r>
      <rPr>
        <sz val="10"/>
        <color theme="1"/>
        <rFont val="Calibri"/>
        <family val="2"/>
      </rPr>
      <t>(caso exigido no instrumento coletivo indicado)</t>
    </r>
  </si>
  <si>
    <t>G) TREINAMENTO E/OU RECICLAGEM (24 MESES)</t>
  </si>
  <si>
    <t>F.6) Valor total (F.1 + F.2 + F.3 + F.4 + F.5)</t>
  </si>
  <si>
    <t>F) AQUISIÇÃO E MANUTENÇÃO DE ARMAS, MUNIÇÕES E AFINS (60 MESES)</t>
  </si>
  <si>
    <r>
      <t xml:space="preserve">H) ASSISTÊNCIA MÉDICA </t>
    </r>
    <r>
      <rPr>
        <sz val="10"/>
        <color theme="1"/>
        <rFont val="Calibri"/>
        <family val="2"/>
      </rPr>
      <t>(caso exigido no instrumento coletivo indicado)</t>
    </r>
  </si>
  <si>
    <t>E) FARDAMENTO/EPI (12 meses)</t>
  </si>
  <si>
    <t>MONTANTE I - REMUNERAÇÕES E ENCARGOS</t>
  </si>
  <si>
    <t>DETALHAMENTO REMUNERAÇÃO COM INCIDÊNCIA DOS ENCARGOS SOCIAIS</t>
  </si>
  <si>
    <t>DESCRIÇÃO</t>
  </si>
  <si>
    <t>UNIDADE</t>
  </si>
  <si>
    <t>QTD</t>
  </si>
  <si>
    <t>VALOR UNITÁRIO</t>
  </si>
  <si>
    <t>VALOR TOTAL</t>
  </si>
  <si>
    <t>A.1) Salário Base</t>
  </si>
  <si>
    <t>HOMEM</t>
  </si>
  <si>
    <t>A.2) Adicional de Periculosidade</t>
  </si>
  <si>
    <t> %</t>
  </si>
  <si>
    <t>Relativo a 30% do Salario Base, em substituição do adicional de risco de vida, em função da característica do local de trabalho</t>
  </si>
  <si>
    <t>%</t>
  </si>
  <si>
    <t>Relativo a 8,5% do Salário Base, pago Mensalmente (após 3 meses de serviço sem faltas) - por homem</t>
  </si>
  <si>
    <t>A.4) Intervalo Intra-Jornada</t>
  </si>
  <si>
    <t>Hora</t>
  </si>
  <si>
    <t>Und</t>
  </si>
  <si>
    <r>
      <t xml:space="preserve">B) ENCARGOS SOCIAIS </t>
    </r>
    <r>
      <rPr>
        <sz val="10"/>
        <color theme="1"/>
        <rFont val="Calibri"/>
        <family val="2"/>
      </rPr>
      <t>(Conforme detalhamento no ANEXO II)</t>
    </r>
  </si>
  <si>
    <r>
      <t xml:space="preserve">TOTAL MONTANTE I   </t>
    </r>
    <r>
      <rPr>
        <b/>
        <sz val="10"/>
        <color rgb="FFFF0000"/>
        <rFont val="Calibri"/>
        <family val="2"/>
      </rPr>
      <t>[ A + B + C ]</t>
    </r>
  </si>
  <si>
    <t>C) LUCRO</t>
  </si>
  <si>
    <t>A.3) Hora Noturna reduzida</t>
  </si>
  <si>
    <t>Das 22:00 às 05:00 ( 1 hora por noite vezes 30 dias equivale a 30 horas mês) - valor Hora Normal (salario base/220)</t>
  </si>
  <si>
    <t>A.4) Adicional Noturno</t>
  </si>
  <si>
    <t>Das 22:00 às 05:00 ( 7 horas por noite vezes 30 dias equivale a 210 horas /mes) - valor 35% da Hora Normal</t>
  </si>
  <si>
    <t>A.6) Intervalo Intra-Jornada</t>
  </si>
  <si>
    <r>
      <t>LOCALIDADE:</t>
    </r>
    <r>
      <rPr>
        <b/>
        <sz val="10"/>
        <color rgb="FFFF0000"/>
        <rFont val="Calibri"/>
        <family val="2"/>
      </rPr>
      <t xml:space="preserve"> </t>
    </r>
    <r>
      <rPr>
        <b/>
        <i/>
        <sz val="10"/>
        <color rgb="FFFF0000"/>
        <rFont val="Calibri"/>
        <family val="2"/>
      </rPr>
      <t>indicar</t>
    </r>
  </si>
  <si>
    <t xml:space="preserve">TIPO DE POSTO DE SERVIÇO: </t>
  </si>
  <si>
    <r>
      <t xml:space="preserve">N) SOMATÓRIO MONTANTES I E II </t>
    </r>
    <r>
      <rPr>
        <sz val="10"/>
        <color rgb="FF000000"/>
        <rFont val="Calibri"/>
        <family val="2"/>
      </rPr>
      <t xml:space="preserve">(repetir o valor do item </t>
    </r>
    <r>
      <rPr>
        <b/>
        <sz val="10"/>
        <color rgb="FF000000"/>
        <rFont val="Calibri"/>
        <family val="2"/>
      </rPr>
      <t xml:space="preserve">N </t>
    </r>
    <r>
      <rPr>
        <sz val="10"/>
        <color rgb="FF000000"/>
        <rFont val="Calibri"/>
        <family val="2"/>
      </rPr>
      <t>de cada tipo de posto)</t>
    </r>
  </si>
  <si>
    <t>MONTANTE III – TRANSPORTE</t>
  </si>
  <si>
    <t>O) AUXÍLIO TRANSPORTE</t>
  </si>
  <si>
    <t xml:space="preserve">O.1) Valor da Passagem </t>
  </si>
  <si>
    <t>O.3) Participação do Empregado (equivalente a 6% sobre o piso salarial)</t>
  </si>
  <si>
    <t>MONTANTE IV - IMPOSTOS INCIDENTES</t>
  </si>
  <si>
    <r>
      <t xml:space="preserve">P) ISS </t>
    </r>
    <r>
      <rPr>
        <sz val="9"/>
        <color rgb="FFFF0000"/>
        <rFont val="Calibri"/>
        <family val="2"/>
      </rPr>
      <t>(referente ao município de lotação do posto)</t>
    </r>
  </si>
  <si>
    <t>Q) PIS</t>
  </si>
  <si>
    <t>R) COFINS</t>
  </si>
  <si>
    <r>
      <t>TOTAL MONTANTE IV</t>
    </r>
    <r>
      <rPr>
        <b/>
        <sz val="10"/>
        <color rgb="FFFF0000"/>
        <rFont val="Calibri"/>
        <family val="2"/>
      </rPr>
      <t xml:space="preserve">   [ P + Q + R ]</t>
    </r>
  </si>
  <si>
    <r>
      <t>PREÇO UNITÁRIO MENSAL DO POSTO DE SERVIÇO</t>
    </r>
    <r>
      <rPr>
        <b/>
        <sz val="10"/>
        <color rgb="FFFF0000"/>
        <rFont val="Calibri"/>
        <family val="2"/>
      </rPr>
      <t xml:space="preserve">   [ MONTANTES I + II + III + IV ]</t>
    </r>
  </si>
  <si>
    <t>TOTAL MONTANTE IV</t>
  </si>
  <si>
    <t>P) SIMPLES NACIONAL</t>
  </si>
  <si>
    <t>O.5) Quantidade de vigilantes por posto</t>
  </si>
  <si>
    <t>O.4) Valor por Vigilante   [ (O.1 x O.2) – O.3 ]</t>
  </si>
  <si>
    <r>
      <t>TOTAL MONTANTE III</t>
    </r>
    <r>
      <rPr>
        <b/>
        <sz val="10"/>
        <color rgb="FFFF0000"/>
        <rFont val="Calibri"/>
        <family val="2"/>
      </rPr>
      <t xml:space="preserve">   [ O.4 x O.5 ]</t>
    </r>
  </si>
  <si>
    <t>POSTO DE SERVIÇOS: 8 HORAS E 48 MIN - DIA ÚTIL</t>
  </si>
  <si>
    <t>POSTO DE SERVIÇOS: 12 HORAS DIURNO</t>
  </si>
  <si>
    <t>POSTO DE SERVIÇOS: 12 HORAS NOTURNO</t>
  </si>
  <si>
    <r>
      <t xml:space="preserve">PROPOSTA DE PREÇOS </t>
    </r>
    <r>
      <rPr>
        <b/>
        <sz val="8"/>
        <color rgb="FF000000"/>
        <rFont val="Calibri"/>
        <family val="2"/>
      </rPr>
      <t xml:space="preserve">– </t>
    </r>
    <r>
      <rPr>
        <b/>
        <u/>
        <sz val="8"/>
        <color rgb="FF000000"/>
        <rFont val="Calibri"/>
        <family val="2"/>
      </rPr>
      <t>LOTE ÚNICO</t>
    </r>
  </si>
  <si>
    <t>ITEM</t>
  </si>
  <si>
    <t>PREÇO UNITÁRIO MENSAL</t>
  </si>
  <si>
    <t>(A)</t>
  </si>
  <si>
    <t>QUANTITATIVO DE POSTOS</t>
  </si>
  <si>
    <t>(B)</t>
  </si>
  <si>
    <t>PREÇO TOTAL MENSAL</t>
  </si>
  <si>
    <t>(C = A x B)</t>
  </si>
  <si>
    <t>PREÇO TOTAL ANUAL</t>
  </si>
  <si>
    <t>(D = C x 12)</t>
  </si>
  <si>
    <t>CAPITAL</t>
  </si>
  <si>
    <t>SALVADOR – POSTO 12 HORAS DIURNO (07:00 às 19:00 h) - (5%)</t>
  </si>
  <si>
    <t>SALVADOR – POSTO 12 HORAS NOTURNO (19:00 às 07:00 h) - (5%)</t>
  </si>
  <si>
    <t>SALVADOR – POSTO 8 HORAS E 48 MINUTOS DIA ÚTIL - (5%)</t>
  </si>
  <si>
    <t>PREÇO TOTAL CAPITAL</t>
  </si>
  <si>
    <t>MENSAL (E)</t>
  </si>
  <si>
    <t>ANUAL (F)</t>
  </si>
  <si>
    <t>INTERIOR</t>
  </si>
  <si>
    <t>ALAGOINHAS – POSTO 12 HORAS DIURNO (07:00 às 19:00 h) - (5%)</t>
  </si>
  <si>
    <t>ALAGOINHAS – POSTO 12 HORAS  NOTURNO (19:00 às 07:00 h) - (5%)</t>
  </si>
  <si>
    <t>ALAGOINHAS – POSTO 8 HORAS E 48 MINUTOS DIA ÚTIL - (5%)</t>
  </si>
  <si>
    <t>AMARGOSA – POSTO 12 HORAS DIURNO (07:00 às 19:00 h) - (5%)</t>
  </si>
  <si>
    <t>AMARGOSA – POSTO 12 HORAS  NOTURNO (19:00 às 07:00 h) - (5%)</t>
  </si>
  <si>
    <t>BARREIRAS – POSTO 12 HORAS DIURNO (07:00 às 19:00 h) - (5%)</t>
  </si>
  <si>
    <t>BARREIRAS – POSTO 12 HORAS  NOTURNO (19:00 às 07:00 h) - (5%)</t>
  </si>
  <si>
    <t>BARREIRAS – POSTO 8 HORAS E 48 MINUTOS DIA ÚTIL - (5%)</t>
  </si>
  <si>
    <t>BOM JESUS DA LAPA – POSTO 8 HORAS E 48 MINUTOS DIA ÚTIL - (5%)</t>
  </si>
  <si>
    <t>BRUMADO – POSTO 12 HORAS DIURNO (07:00 às 19:00 h) - (5%)</t>
  </si>
  <si>
    <t>BRUMADO – POSTO 8 HORAS E 48 MINUTOS DIA ÚTIL - (5%)</t>
  </si>
  <si>
    <t>CAMAÇARI – POSTO 8 HORAS E 48 MINUTOS DIA ÚTIL - (3%)</t>
  </si>
  <si>
    <t>CANDEIAS – POSTO 8 HORAS E 48 MINUTOS DIA ÚTIL - (5%)</t>
  </si>
  <si>
    <t>CATU – POSTO 8 HORAS E 48 MINUTOS DIA ÚTIL - (5%)</t>
  </si>
  <si>
    <t>CENTRAL – POSTO 8 HORAS E 48 MINUTOS DIA ÚTIL - (5%)</t>
  </si>
  <si>
    <t>CONCEIÇÃO DO COITÉ – POSTO 8 HORAS E 48 MINUTOS DIA ÚTIL - (5%)</t>
  </si>
  <si>
    <t>CRUZ DAS ALMAS – POSTO 8 HORAS E 48 MINUTOS DIA ÚTIL - (5%)</t>
  </si>
  <si>
    <t>DIAS D’ÁVILA – POSTO 8 HORAS E 48 MINUTOS DIA ÚTIL - (5%)</t>
  </si>
  <si>
    <t>EUCLIDES DA CUNHA – POSTO 12 HORAS DIURNO (07:00 às 19:00 h) - (5%)</t>
  </si>
  <si>
    <t>EUCLIDES DA CUNHA – POSTO 12 HORAS  NOTURNO (19:00 às 07:00 h) - (5%)</t>
  </si>
  <si>
    <t>EUCLIDES DA CUNHA – POSTO 8 HORAS E 48 MINUTOS DIA ÚTIL - (5%)</t>
  </si>
  <si>
    <t>EUNÁPOLIS – POSTO 12 HORAS DIURNO (07:00 às 19:00 h) - (5%)</t>
  </si>
  <si>
    <t>EUNÁPOLIS – POSTO 12 HORAS  NOTURNO (19:00 às 07:00 h) - (5%)</t>
  </si>
  <si>
    <t>FEIRA DE SANTANA – POSTO 8 HORAS E 48 MINUTOS DIA ÚTIL - (5%)</t>
  </si>
  <si>
    <t>FEIRA DE SANTANA – POSTO 12 HORAS DIURNO (07:00 às 19:00 h) - (5%)</t>
  </si>
  <si>
    <t>FEIRA DE SANTANA – POSTO 12 HORAS  NOTURNO (19:00 às 07:00 h) - (5%)</t>
  </si>
  <si>
    <t>GUANAMBI – POSTO 12 HORAS DIURNO (07:00 às 19:00 h) - (5%)</t>
  </si>
  <si>
    <t>GUANAMBI – POSTO 12 HORAS  NOTURNO (19:00 às 07:00 h) - (5%)</t>
  </si>
  <si>
    <t>IBOTIRAMA – POSTO 8 HORAS E 48 MINUTOS DIA ÚTIL - (5%)</t>
  </si>
  <si>
    <t>ILHÉUS – POSTO 12 HORAS DIURNO (07:00 às 19:00 h) - (5%)</t>
  </si>
  <si>
    <t>ILHÉUS – POSTO 12 HORAS  NOTURNO (19:00 às 07:00 h) - (5%)</t>
  </si>
  <si>
    <t>IRECÊ – POSTO 12 HORAS DIURNO (07:00 às 19:00 h) - (5%)</t>
  </si>
  <si>
    <t>IRECÊ – POSTO 12 HORAS  NOTURNO (19:00 às 07:00 h) - (5%)</t>
  </si>
  <si>
    <t>IRECÊ – POSTO 8 HORAS E 48 MINUTOS DIA ÚTIL - (5%)</t>
  </si>
  <si>
    <t>ITABERABA – POSTO 12 HORAS DIURNO (07:00 às 19:00 h) - (5%)</t>
  </si>
  <si>
    <t>ITABERABA – POSTO 12 HORAS  NOTURNO (19:00 às 07:00 h) - (5%)</t>
  </si>
  <si>
    <t>ITABERABA – POSTO 8 HORAS E 48 MINUTOS DIA ÚTIL - (5%)</t>
  </si>
  <si>
    <t>ITABUNA – POSTO 8 HORAS E 48 MINUTOS DIA ÚTIL - (5%)</t>
  </si>
  <si>
    <t>ITACARÉ – POSTO 8 HORAS E 48 MINUTOS DIA ÚTIL - (5%)</t>
  </si>
  <si>
    <t>ITAPETINGA – POSTO 12 HORAS DIURNO (07:00 às 19:00 h) - (5%)</t>
  </si>
  <si>
    <t>ITAPETINGA – POSTO 12 HORAS  NOTURNO (19:00 às 07:00 h) - (5%)</t>
  </si>
  <si>
    <t>ITAPETINGA  - POSTO 8 HORAS E 48 MINUTOS DIA ÚTIL - (5%)</t>
  </si>
  <si>
    <t>JACOBINA – POSTO 12 HORAS DIURNO (07:00 às 19:00 h) - (5%)</t>
  </si>
  <si>
    <t>JACOBINA – POSTO 12 HORAS  NOTURNO (19:00 às 07:00 h) - (5%)</t>
  </si>
  <si>
    <t>JACOBINA – POSTO 8 HORAS E 48 MINUTOS DIA ÚTIL - (5%)</t>
  </si>
  <si>
    <t>JEQUIÉ – POSTO 12 HORAS DIURNO (07:00 às 19:00 h) - (4%)</t>
  </si>
  <si>
    <t>JEQUIÉ – POSTO 12 HORAS  NOTURNO (19:00 às 07:00 h) - (4%)</t>
  </si>
  <si>
    <t>JEQUIÉ – POSTO 8 HORAS E 48 MINUTOS DIA ÚTIL - (5%)</t>
  </si>
  <si>
    <t>JUAZEIRO – POSTO 12 HORAS DIURNO (07:00 às 19:00 h) - (5%)</t>
  </si>
  <si>
    <t>JUAZEIRO – POSTO 12 HORAS  NOTURNO (19:00 às 07:00 h) - (5%)</t>
  </si>
  <si>
    <t>LAURO DE FREITAS – POSTO 8 HORAS E 48 MINUTOS DIA ÚTIL - (3%)</t>
  </si>
  <si>
    <t>LUIS EDUARDO MAGALHÃES – POSTO 8 HORAS E 48 MINUTOS DIA ÚTIL - (5%)</t>
  </si>
  <si>
    <t>MACAÚBAS – POSTO 8 HORAS E 48 MINUTOS DIA ÚTIL - (5%)</t>
  </si>
  <si>
    <t>MATA DE SÃO JOÃO – POSTO 8 HORAS E 48 MINUTOS DIA ÚTIL - (5%)</t>
  </si>
  <si>
    <t>MUNDO NOVO – POSTO 8 HORAS E 48 MINUTOS DIA ÚTIL - (5%)</t>
  </si>
  <si>
    <t>NAZARÉ – POSTO 8 HORAS E 48 MINUTOS DIA ÚTIL - (5%)</t>
  </si>
  <si>
    <t>PARIPIRANGA – POSTO 8 HORAS E 48 MINUTOS DIA ÚTIL - (5%)</t>
  </si>
  <si>
    <t>PAULO AFONSO – POSTO 12 HORAS DIURNO (07:00 às 19:00 h) - (5%)</t>
  </si>
  <si>
    <t>PAULO AFONSO – POSTO 12 HORAS  NOTURNO (19:00 às 07:00 h) - (5%)</t>
  </si>
  <si>
    <t>PAULO AFONSO – POSTO 8 HORAS E 48 MINUTOS DIA ÚTIL - (5%)</t>
  </si>
  <si>
    <t>POÇÕES – POSTO 8 HORAS E 48 MINUTOS DIA ÚTIL - (5%)</t>
  </si>
  <si>
    <t>PORTO SEGURO – POSTO 12 HORAS DIURNO (07:00 às 19:00 h) - (5%)</t>
  </si>
  <si>
    <t>PORTO SEGURO – POSTO 12 HORAS  NOTURNO (19:00 às 07:00 h) - (5%)</t>
  </si>
  <si>
    <t>PORTO SEGURO – POSTO 8 HORAS E 48 MINUTOS DIA ÚTIL - (5%)</t>
  </si>
  <si>
    <t>RIBEIRA DO POMBAL – POSTO 8 HORAS E 48 MINUTOS DIA ÚTIL - (5%)</t>
  </si>
  <si>
    <t>RUY BARBOSA – POSTO 12 HORAS DIURNO (07:00 às 19:00 h) - (5%)</t>
  </si>
  <si>
    <t>RUY BARBOSA – POSTO 12 HORAS  NOTURNO (19:00 às 07:00 h) - (5%)</t>
  </si>
  <si>
    <t>SANTA MARIA DA VITÓRIA – POSTO 8 HORAS E 48 MINUTOS DIA ÚTIL - (5%)</t>
  </si>
  <si>
    <t>SANTO AMARO – POSTO 8 HORAS E 48 MINUTOS DIA ÚTIL - (5%)</t>
  </si>
  <si>
    <t>SANTO ANTONIO DE JESUS – POSTO 12 HORAS DIURNO (07:00 às 19:00 h) - (5%)</t>
  </si>
  <si>
    <t>SANTO ANTONIO DE JESUS – POSTO 12 HORAS  NOTURNO (19:00 às 07:00 h) - (5%)</t>
  </si>
  <si>
    <t>SANTO ANTONIO DE JESUS – POSTO 8 HORAS E 48 MINUTOS DIA ÚTIL - (5%)</t>
  </si>
  <si>
    <t>SÃO FRANCISCO DO CONDE – POSTO 8 HORAS E 48 MINUTOS DIA ÚTIL - (5%)</t>
  </si>
  <si>
    <t>SEABRA – POSTO 8 HORAS E 48 MINUTOS DIA ÚTIL - (5%)</t>
  </si>
  <si>
    <t>SENHOR DO BONFIM – POSTO 12 HORAS DIURNO (07:00 às 19:00 h) - (5%)</t>
  </si>
  <si>
    <t>SENHOR DO BONFIM – POSTO 12 HORAS  NOTURNO (19:00 às 07:00 h) - (5%)</t>
  </si>
  <si>
    <t>SENHOR DO BONFIM – POSTO 8 HORAS E 48 MINUTOS DIA ÚTIL - (5%)</t>
  </si>
  <si>
    <t>SERRINHA – POSTO 8 HORAS E 48 MINUTOS DIA ÚTIL - (5%)</t>
  </si>
  <si>
    <t>SIMÕES FILHO – POSTO 12 HORAS DIURNO (07:00 às 19:00 h) - (3%)</t>
  </si>
  <si>
    <t>SIMÕES FILHO – POSTO 12 HORAS  NOTURNO (19:00 às 07:00 h) - (3%)</t>
  </si>
  <si>
    <t>TEIXEIRA DE FREITAS – POSTO 12 HORAS DIURNO (07:00 às 19:00 h) - (5%)</t>
  </si>
  <si>
    <t>TEIXEIRA DE FREITAS – POSTO 12 HORAS  NOTURNO (19:00 às 07:00 h) - (5%)</t>
  </si>
  <si>
    <t>VALENÇA – POSTO 12 HORAS DIURNO (07:00 às 19:00 h) - (3%)</t>
  </si>
  <si>
    <t>VALENÇA – POSTO 12 HORAS  NOTURNO (19:00 às 07:00 h) - (3%)</t>
  </si>
  <si>
    <t>VITÓRIA DA CONQUISTA – POSTO 12 HORAS DIURNO (07:00 às 19:00 h) - (5%)</t>
  </si>
  <si>
    <t>VITÓRIA DA CONQUISTA – POSTO 12 HORAS  NOTURNO (19:00 às 07:00 h) - (5%)</t>
  </si>
  <si>
    <t>PREÇO TOTAL INTERIOR</t>
  </si>
  <si>
    <t>MENSAL (G)</t>
  </si>
  <si>
    <t>ANUAL (H)</t>
  </si>
  <si>
    <t>MENSAL (E+G)</t>
  </si>
  <si>
    <t>ANUAL (F+H)</t>
  </si>
  <si>
    <t>PREÇO GLOBAL CONTRATUAL ESTIMADO DO LOTE (Somatório dos valores totais de todos os itens)</t>
  </si>
  <si>
    <t>DESCRIÇÃO (Posto de serviço)</t>
  </si>
  <si>
    <t>O.2) Quantidade mensal de passagens por vigilante (considerar ida e volta separadas) - Ver regra 4.2</t>
  </si>
  <si>
    <t>ILHÉUS - POSTO 8 HORAS E 48 MINUTOS DIA ÚTIL - (5%)</t>
  </si>
  <si>
    <t>1 hora por turno que equivale 30 horas/mês - valor hora extra</t>
  </si>
  <si>
    <t>TOTAL MONTANTE II   [ D.3 + E.4 + F.6 + G.2 + H.2 + I.2 + J.2 + K.2 + L.2 + M ]</t>
  </si>
  <si>
    <r>
      <t xml:space="preserve">N) SOMATÓRIO </t>
    </r>
    <r>
      <rPr>
        <b/>
        <sz val="10"/>
        <color rgb="FF000000"/>
        <rFont val="Calibri"/>
        <family val="2"/>
      </rPr>
      <t>TOTAL MONTANTE I + TOTAL MONTANTE II</t>
    </r>
  </si>
  <si>
    <r>
      <t>M)</t>
    </r>
    <r>
      <rPr>
        <sz val="10"/>
        <color theme="1"/>
        <rFont val="Calibri"/>
        <family val="2"/>
      </rPr>
      <t xml:space="preserve"> XXXXXX (incluir demais custos administrativos inerentes ao serviço, a critério da licitante)</t>
    </r>
  </si>
  <si>
    <t>A.8) Prêmio do Trabalho Noturno</t>
  </si>
  <si>
    <t>A.7) Dia do Vigilante</t>
  </si>
  <si>
    <t>Pago ao vigilante que trabalhar no dia 20 de junho – Dia do Vigilante</t>
  </si>
  <si>
    <t>Pago mensalmente ao vigilante que trabalhe exclusivamente na escala 12x36, no horário noturno das 22:00 às 05:00 horas, sem falta injustificada</t>
  </si>
  <si>
    <t>A.5) Dia do Vigilante</t>
  </si>
  <si>
    <t>DETALHAMENTO REMUNERAÇÃO (COM INCIDÊNCIA DOS ENCARGOS SOCIAIS)</t>
  </si>
  <si>
    <t>A.3) Prêmio de Boa Permanência - Após 3 meses sem falta</t>
  </si>
  <si>
    <t>A.4) Dia do Vigilante</t>
  </si>
  <si>
    <t>A.5) Prêmio de Boa Permanência - Após 3 meses sem falta</t>
  </si>
  <si>
    <t>DETALHAMENTO DEMAIS RUBRICAS (SEM INCIDÊNCIA DOS ENCARGOS SOCIAIS)</t>
  </si>
  <si>
    <t>A)  REMUNERAÇÃO (SOMATÓRIO A.1 e A.2)</t>
  </si>
  <si>
    <t>A)  REMUNERAÇÃO (SOMATÓRIO A.1 a A.4)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</si>
</sst>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</font>
    <font>
      <sz val="6.5"/>
      <color theme="1"/>
      <name val="Calibri"/>
      <family val="2"/>
    </font>
    <font>
      <sz val="7"/>
      <color theme="1"/>
      <name val="Calibri"/>
      <family val="2"/>
    </font>
    <font>
      <b/>
      <i/>
      <sz val="10"/>
      <color rgb="FFFF0000"/>
      <name val="Calibri"/>
      <family val="2"/>
    </font>
    <font>
      <sz val="10"/>
      <color rgb="FF000000"/>
      <name val="Calibri"/>
      <family val="2"/>
    </font>
    <font>
      <sz val="9"/>
      <color rgb="FFFF0000"/>
      <name val="Calibri"/>
      <family val="2"/>
    </font>
    <font>
      <b/>
      <u/>
      <sz val="8"/>
      <color theme="1"/>
      <name val="Calibri"/>
      <family val="2"/>
    </font>
    <font>
      <b/>
      <sz val="8"/>
      <color rgb="FF000000"/>
      <name val="Calibri"/>
      <family val="2"/>
    </font>
    <font>
      <b/>
      <u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1"/>
      <name val="Calibri"/>
      <family val="2"/>
      <scheme val="minor"/>
    </font>
    <font>
      <sz val="6.5"/>
      <color rgb="FF000000"/>
      <name val="Calibri"/>
      <family val="2"/>
    </font>
    <font>
      <sz val="7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9" fillId="0" borderId="1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FA2B2-6EDD-4C8A-B2DA-F30045D36860}">
  <dimension ref="A1:F101"/>
  <sheetViews>
    <sheetView tabSelected="1" workbookViewId="0">
      <selection activeCell="B5" sqref="B5"/>
    </sheetView>
  </sheetViews>
  <sheetFormatPr defaultRowHeight="15" x14ac:dyDescent="0.25"/>
  <cols>
    <col min="1" max="1" width="5.7109375" customWidth="1"/>
    <col min="2" max="2" width="50.42578125" customWidth="1"/>
    <col min="3" max="3" width="12.85546875" customWidth="1"/>
    <col min="4" max="4" width="11" customWidth="1"/>
    <col min="5" max="6" width="13.42578125" customWidth="1"/>
  </cols>
  <sheetData>
    <row r="1" spans="1:6" ht="21" customHeight="1" x14ac:dyDescent="0.25">
      <c r="A1" s="52" t="s">
        <v>82</v>
      </c>
      <c r="B1" s="52"/>
      <c r="C1" s="52"/>
      <c r="D1" s="52"/>
      <c r="E1" s="52"/>
      <c r="F1" s="52"/>
    </row>
    <row r="2" spans="1:6" ht="30" customHeight="1" x14ac:dyDescent="0.25">
      <c r="A2" s="53" t="s">
        <v>83</v>
      </c>
      <c r="B2" s="56" t="s">
        <v>192</v>
      </c>
      <c r="C2" s="23" t="s">
        <v>84</v>
      </c>
      <c r="D2" s="23" t="s">
        <v>86</v>
      </c>
      <c r="E2" s="24" t="s">
        <v>88</v>
      </c>
      <c r="F2" s="24" t="s">
        <v>90</v>
      </c>
    </row>
    <row r="3" spans="1:6" ht="16.5" customHeight="1" x14ac:dyDescent="0.25">
      <c r="A3" s="53"/>
      <c r="B3" s="57"/>
      <c r="C3" s="23" t="s">
        <v>85</v>
      </c>
      <c r="D3" s="23" t="s">
        <v>87</v>
      </c>
      <c r="E3" s="24" t="s">
        <v>89</v>
      </c>
      <c r="F3" s="24" t="s">
        <v>91</v>
      </c>
    </row>
    <row r="4" spans="1:6" ht="21.75" customHeight="1" x14ac:dyDescent="0.25">
      <c r="A4" s="45" t="s">
        <v>92</v>
      </c>
      <c r="B4" s="45"/>
      <c r="C4" s="45"/>
      <c r="D4" s="45"/>
      <c r="E4" s="45"/>
      <c r="F4" s="45"/>
    </row>
    <row r="5" spans="1:6" ht="21.75" customHeight="1" x14ac:dyDescent="0.25">
      <c r="A5" s="25">
        <v>1</v>
      </c>
      <c r="B5" s="11" t="s">
        <v>93</v>
      </c>
      <c r="C5" s="10"/>
      <c r="D5" s="10">
        <v>4</v>
      </c>
      <c r="E5" s="26">
        <f>C5*D5</f>
        <v>0</v>
      </c>
      <c r="F5" s="26">
        <f>E5*12</f>
        <v>0</v>
      </c>
    </row>
    <row r="6" spans="1:6" ht="21.75" customHeight="1" x14ac:dyDescent="0.25">
      <c r="A6" s="25">
        <v>2</v>
      </c>
      <c r="B6" s="11" t="s">
        <v>94</v>
      </c>
      <c r="C6" s="10"/>
      <c r="D6" s="10">
        <v>4</v>
      </c>
      <c r="E6" s="26">
        <f t="shared" ref="E6:E7" si="0">C6*D6</f>
        <v>0</v>
      </c>
      <c r="F6" s="26">
        <f t="shared" ref="F6:F7" si="1">E6*12</f>
        <v>0</v>
      </c>
    </row>
    <row r="7" spans="1:6" ht="21.75" customHeight="1" x14ac:dyDescent="0.25">
      <c r="A7" s="25">
        <v>3</v>
      </c>
      <c r="B7" s="11" t="s">
        <v>95</v>
      </c>
      <c r="C7" s="10"/>
      <c r="D7" s="10">
        <v>8</v>
      </c>
      <c r="E7" s="28">
        <f t="shared" si="0"/>
        <v>0</v>
      </c>
      <c r="F7" s="28">
        <f t="shared" si="1"/>
        <v>0</v>
      </c>
    </row>
    <row r="8" spans="1:6" ht="13.5" customHeight="1" x14ac:dyDescent="0.25">
      <c r="A8" s="45" t="s">
        <v>96</v>
      </c>
      <c r="B8" s="45"/>
      <c r="C8" s="45"/>
      <c r="D8" s="54">
        <f>SUM(D5:D7)</f>
        <v>16</v>
      </c>
      <c r="E8" s="24" t="s">
        <v>97</v>
      </c>
      <c r="F8" s="24" t="s">
        <v>98</v>
      </c>
    </row>
    <row r="9" spans="1:6" ht="15.75" customHeight="1" x14ac:dyDescent="0.25">
      <c r="A9" s="45"/>
      <c r="B9" s="45"/>
      <c r="C9" s="45"/>
      <c r="D9" s="54"/>
      <c r="E9" s="29">
        <f>SUM(E5:E7)</f>
        <v>0</v>
      </c>
      <c r="F9" s="29">
        <f>SUM(F5:F7)</f>
        <v>0</v>
      </c>
    </row>
    <row r="10" spans="1:6" ht="21" customHeight="1" x14ac:dyDescent="0.25">
      <c r="A10" s="45" t="s">
        <v>99</v>
      </c>
      <c r="B10" s="45"/>
      <c r="C10" s="45"/>
      <c r="D10" s="45"/>
      <c r="E10" s="55"/>
      <c r="F10" s="55"/>
    </row>
    <row r="11" spans="1:6" ht="21.75" customHeight="1" x14ac:dyDescent="0.25">
      <c r="A11" s="25">
        <v>4</v>
      </c>
      <c r="B11" s="11" t="s">
        <v>100</v>
      </c>
      <c r="C11" s="10"/>
      <c r="D11" s="10">
        <v>1</v>
      </c>
      <c r="E11" s="26">
        <f t="shared" ref="E11:E27" si="2">C11*D11</f>
        <v>0</v>
      </c>
      <c r="F11" s="26">
        <f t="shared" ref="F11:F73" si="3">E11*12</f>
        <v>0</v>
      </c>
    </row>
    <row r="12" spans="1:6" ht="21.75" customHeight="1" x14ac:dyDescent="0.25">
      <c r="A12" s="25">
        <v>5</v>
      </c>
      <c r="B12" s="11" t="s">
        <v>101</v>
      </c>
      <c r="C12" s="10"/>
      <c r="D12" s="10">
        <v>1</v>
      </c>
      <c r="E12" s="26">
        <f t="shared" si="2"/>
        <v>0</v>
      </c>
      <c r="F12" s="26">
        <f t="shared" si="3"/>
        <v>0</v>
      </c>
    </row>
    <row r="13" spans="1:6" ht="21.75" customHeight="1" x14ac:dyDescent="0.25">
      <c r="A13" s="25">
        <v>6</v>
      </c>
      <c r="B13" s="11" t="s">
        <v>102</v>
      </c>
      <c r="C13" s="10"/>
      <c r="D13" s="10">
        <v>1</v>
      </c>
      <c r="E13" s="26">
        <f t="shared" si="2"/>
        <v>0</v>
      </c>
      <c r="F13" s="26">
        <f t="shared" si="3"/>
        <v>0</v>
      </c>
    </row>
    <row r="14" spans="1:6" ht="21.75" customHeight="1" x14ac:dyDescent="0.25">
      <c r="A14" s="25">
        <v>7</v>
      </c>
      <c r="B14" s="11" t="s">
        <v>103</v>
      </c>
      <c r="C14" s="10"/>
      <c r="D14" s="10">
        <v>1</v>
      </c>
      <c r="E14" s="26">
        <f t="shared" si="2"/>
        <v>0</v>
      </c>
      <c r="F14" s="26">
        <f t="shared" si="3"/>
        <v>0</v>
      </c>
    </row>
    <row r="15" spans="1:6" ht="21.75" customHeight="1" x14ac:dyDescent="0.25">
      <c r="A15" s="25">
        <v>8</v>
      </c>
      <c r="B15" s="11" t="s">
        <v>104</v>
      </c>
      <c r="C15" s="10"/>
      <c r="D15" s="10">
        <v>1</v>
      </c>
      <c r="E15" s="26">
        <f t="shared" si="2"/>
        <v>0</v>
      </c>
      <c r="F15" s="26">
        <f t="shared" si="3"/>
        <v>0</v>
      </c>
    </row>
    <row r="16" spans="1:6" ht="21.75" customHeight="1" x14ac:dyDescent="0.25">
      <c r="A16" s="25">
        <v>9</v>
      </c>
      <c r="B16" s="11" t="s">
        <v>105</v>
      </c>
      <c r="C16" s="10"/>
      <c r="D16" s="10">
        <v>2</v>
      </c>
      <c r="E16" s="26">
        <f t="shared" si="2"/>
        <v>0</v>
      </c>
      <c r="F16" s="26">
        <f t="shared" si="3"/>
        <v>0</v>
      </c>
    </row>
    <row r="17" spans="1:6" ht="21.75" customHeight="1" x14ac:dyDescent="0.25">
      <c r="A17" s="25">
        <v>10</v>
      </c>
      <c r="B17" s="11" t="s">
        <v>106</v>
      </c>
      <c r="C17" s="10"/>
      <c r="D17" s="10">
        <v>2</v>
      </c>
      <c r="E17" s="26">
        <f t="shared" si="2"/>
        <v>0</v>
      </c>
      <c r="F17" s="26">
        <f t="shared" si="3"/>
        <v>0</v>
      </c>
    </row>
    <row r="18" spans="1:6" s="33" customFormat="1" ht="21.75" customHeight="1" x14ac:dyDescent="0.25">
      <c r="A18" s="25">
        <v>11</v>
      </c>
      <c r="B18" s="31" t="s">
        <v>107</v>
      </c>
      <c r="C18" s="30"/>
      <c r="D18" s="30">
        <v>2</v>
      </c>
      <c r="E18" s="32">
        <f t="shared" si="2"/>
        <v>0</v>
      </c>
      <c r="F18" s="32">
        <f t="shared" si="3"/>
        <v>0</v>
      </c>
    </row>
    <row r="19" spans="1:6" ht="21.75" customHeight="1" x14ac:dyDescent="0.25">
      <c r="A19" s="25">
        <v>12</v>
      </c>
      <c r="B19" s="11" t="s">
        <v>108</v>
      </c>
      <c r="C19" s="10"/>
      <c r="D19" s="10">
        <v>2</v>
      </c>
      <c r="E19" s="26">
        <f t="shared" si="2"/>
        <v>0</v>
      </c>
      <c r="F19" s="26">
        <f t="shared" si="3"/>
        <v>0</v>
      </c>
    </row>
    <row r="20" spans="1:6" ht="21.75" customHeight="1" x14ac:dyDescent="0.25">
      <c r="A20" s="25">
        <v>13</v>
      </c>
      <c r="B20" s="11" t="s">
        <v>109</v>
      </c>
      <c r="C20" s="10"/>
      <c r="D20" s="10">
        <v>1</v>
      </c>
      <c r="E20" s="26">
        <f t="shared" si="2"/>
        <v>0</v>
      </c>
      <c r="F20" s="26">
        <f t="shared" si="3"/>
        <v>0</v>
      </c>
    </row>
    <row r="21" spans="1:6" ht="21.75" customHeight="1" x14ac:dyDescent="0.25">
      <c r="A21" s="25">
        <v>14</v>
      </c>
      <c r="B21" s="11" t="s">
        <v>110</v>
      </c>
      <c r="C21" s="10"/>
      <c r="D21" s="10">
        <v>1</v>
      </c>
      <c r="E21" s="26">
        <f t="shared" si="2"/>
        <v>0</v>
      </c>
      <c r="F21" s="26">
        <f t="shared" si="3"/>
        <v>0</v>
      </c>
    </row>
    <row r="22" spans="1:6" ht="21.75" customHeight="1" x14ac:dyDescent="0.25">
      <c r="A22" s="25">
        <v>15</v>
      </c>
      <c r="B22" s="11" t="s">
        <v>111</v>
      </c>
      <c r="C22" s="10"/>
      <c r="D22" s="10">
        <v>2</v>
      </c>
      <c r="E22" s="26">
        <f t="shared" si="2"/>
        <v>0</v>
      </c>
      <c r="F22" s="26">
        <f t="shared" si="3"/>
        <v>0</v>
      </c>
    </row>
    <row r="23" spans="1:6" ht="21.75" customHeight="1" x14ac:dyDescent="0.25">
      <c r="A23" s="25">
        <v>16</v>
      </c>
      <c r="B23" s="11" t="s">
        <v>112</v>
      </c>
      <c r="C23" s="10"/>
      <c r="D23" s="10">
        <v>1</v>
      </c>
      <c r="E23" s="26">
        <f t="shared" si="2"/>
        <v>0</v>
      </c>
      <c r="F23" s="26">
        <f t="shared" si="3"/>
        <v>0</v>
      </c>
    </row>
    <row r="24" spans="1:6" ht="21.75" customHeight="1" x14ac:dyDescent="0.25">
      <c r="A24" s="25">
        <v>17</v>
      </c>
      <c r="B24" s="11" t="s">
        <v>113</v>
      </c>
      <c r="C24" s="10"/>
      <c r="D24" s="10">
        <v>1</v>
      </c>
      <c r="E24" s="26">
        <f t="shared" si="2"/>
        <v>0</v>
      </c>
      <c r="F24" s="26">
        <f t="shared" si="3"/>
        <v>0</v>
      </c>
    </row>
    <row r="25" spans="1:6" ht="21.75" customHeight="1" x14ac:dyDescent="0.25">
      <c r="A25" s="25">
        <v>18</v>
      </c>
      <c r="B25" s="11" t="s">
        <v>114</v>
      </c>
      <c r="C25" s="10"/>
      <c r="D25" s="10">
        <v>1</v>
      </c>
      <c r="E25" s="26">
        <f t="shared" si="2"/>
        <v>0</v>
      </c>
      <c r="F25" s="26">
        <f t="shared" si="3"/>
        <v>0</v>
      </c>
    </row>
    <row r="26" spans="1:6" ht="21.75" customHeight="1" x14ac:dyDescent="0.25">
      <c r="A26" s="25">
        <v>19</v>
      </c>
      <c r="B26" s="11" t="s">
        <v>115</v>
      </c>
      <c r="C26" s="10"/>
      <c r="D26" s="10">
        <v>1</v>
      </c>
      <c r="E26" s="26">
        <f t="shared" si="2"/>
        <v>0</v>
      </c>
      <c r="F26" s="26">
        <f t="shared" si="3"/>
        <v>0</v>
      </c>
    </row>
    <row r="27" spans="1:6" ht="21.75" customHeight="1" x14ac:dyDescent="0.25">
      <c r="A27" s="25">
        <v>20</v>
      </c>
      <c r="B27" s="11" t="s">
        <v>116</v>
      </c>
      <c r="C27" s="10"/>
      <c r="D27" s="10">
        <v>1</v>
      </c>
      <c r="E27" s="26">
        <f t="shared" si="2"/>
        <v>0</v>
      </c>
      <c r="F27" s="26">
        <f t="shared" si="3"/>
        <v>0</v>
      </c>
    </row>
    <row r="28" spans="1:6" ht="21.75" customHeight="1" x14ac:dyDescent="0.25">
      <c r="A28" s="25">
        <v>21</v>
      </c>
      <c r="B28" s="11" t="s">
        <v>117</v>
      </c>
      <c r="C28" s="10"/>
      <c r="D28" s="10">
        <v>1</v>
      </c>
      <c r="E28" s="26">
        <f t="shared" ref="E28:E91" si="4">C28*D28</f>
        <v>0</v>
      </c>
      <c r="F28" s="26">
        <f t="shared" si="3"/>
        <v>0</v>
      </c>
    </row>
    <row r="29" spans="1:6" ht="21.75" customHeight="1" x14ac:dyDescent="0.25">
      <c r="A29" s="25">
        <v>22</v>
      </c>
      <c r="B29" s="11" t="s">
        <v>118</v>
      </c>
      <c r="C29" s="10"/>
      <c r="D29" s="10">
        <v>1</v>
      </c>
      <c r="E29" s="26">
        <f t="shared" si="4"/>
        <v>0</v>
      </c>
      <c r="F29" s="26">
        <f t="shared" si="3"/>
        <v>0</v>
      </c>
    </row>
    <row r="30" spans="1:6" ht="21.75" customHeight="1" x14ac:dyDescent="0.25">
      <c r="A30" s="25">
        <v>23</v>
      </c>
      <c r="B30" s="11" t="s">
        <v>119</v>
      </c>
      <c r="C30" s="10"/>
      <c r="D30" s="10">
        <v>1</v>
      </c>
      <c r="E30" s="26">
        <f t="shared" si="4"/>
        <v>0</v>
      </c>
      <c r="F30" s="26">
        <f t="shared" si="3"/>
        <v>0</v>
      </c>
    </row>
    <row r="31" spans="1:6" ht="21.75" customHeight="1" x14ac:dyDescent="0.25">
      <c r="A31" s="25">
        <v>24</v>
      </c>
      <c r="B31" s="11" t="s">
        <v>120</v>
      </c>
      <c r="C31" s="10"/>
      <c r="D31" s="10">
        <v>1</v>
      </c>
      <c r="E31" s="26">
        <f t="shared" si="4"/>
        <v>0</v>
      </c>
      <c r="F31" s="26">
        <f t="shared" si="3"/>
        <v>0</v>
      </c>
    </row>
    <row r="32" spans="1:6" ht="21.75" customHeight="1" x14ac:dyDescent="0.25">
      <c r="A32" s="25">
        <v>25</v>
      </c>
      <c r="B32" s="11" t="s">
        <v>121</v>
      </c>
      <c r="C32" s="10"/>
      <c r="D32" s="10">
        <v>1</v>
      </c>
      <c r="E32" s="26">
        <f t="shared" si="4"/>
        <v>0</v>
      </c>
      <c r="F32" s="26">
        <f t="shared" si="3"/>
        <v>0</v>
      </c>
    </row>
    <row r="33" spans="1:6" ht="21.75" customHeight="1" x14ac:dyDescent="0.25">
      <c r="A33" s="25">
        <v>26</v>
      </c>
      <c r="B33" s="11" t="s">
        <v>122</v>
      </c>
      <c r="C33" s="10"/>
      <c r="D33" s="10">
        <v>1</v>
      </c>
      <c r="E33" s="26">
        <f t="shared" si="4"/>
        <v>0</v>
      </c>
      <c r="F33" s="26">
        <f t="shared" si="3"/>
        <v>0</v>
      </c>
    </row>
    <row r="34" spans="1:6" ht="21.75" customHeight="1" x14ac:dyDescent="0.25">
      <c r="A34" s="25">
        <v>27</v>
      </c>
      <c r="B34" s="11" t="s">
        <v>123</v>
      </c>
      <c r="C34" s="10"/>
      <c r="D34" s="10">
        <v>1</v>
      </c>
      <c r="E34" s="26">
        <f t="shared" si="4"/>
        <v>0</v>
      </c>
      <c r="F34" s="26">
        <f t="shared" si="3"/>
        <v>0</v>
      </c>
    </row>
    <row r="35" spans="1:6" ht="21.75" customHeight="1" x14ac:dyDescent="0.25">
      <c r="A35" s="25">
        <v>28</v>
      </c>
      <c r="B35" s="11" t="s">
        <v>124</v>
      </c>
      <c r="C35" s="10"/>
      <c r="D35" s="10">
        <v>1</v>
      </c>
      <c r="E35" s="26">
        <f t="shared" si="4"/>
        <v>0</v>
      </c>
      <c r="F35" s="26">
        <f t="shared" si="3"/>
        <v>0</v>
      </c>
    </row>
    <row r="36" spans="1:6" ht="21.75" customHeight="1" x14ac:dyDescent="0.25">
      <c r="A36" s="25">
        <v>29</v>
      </c>
      <c r="B36" s="11" t="s">
        <v>125</v>
      </c>
      <c r="C36" s="10"/>
      <c r="D36" s="10">
        <v>1</v>
      </c>
      <c r="E36" s="26">
        <f t="shared" si="4"/>
        <v>0</v>
      </c>
      <c r="F36" s="26">
        <f t="shared" si="3"/>
        <v>0</v>
      </c>
    </row>
    <row r="37" spans="1:6" ht="21.75" customHeight="1" x14ac:dyDescent="0.25">
      <c r="A37" s="25">
        <v>30</v>
      </c>
      <c r="B37" s="11" t="s">
        <v>126</v>
      </c>
      <c r="C37" s="10"/>
      <c r="D37" s="10">
        <v>1</v>
      </c>
      <c r="E37" s="26">
        <f t="shared" si="4"/>
        <v>0</v>
      </c>
      <c r="F37" s="26">
        <f t="shared" si="3"/>
        <v>0</v>
      </c>
    </row>
    <row r="38" spans="1:6" ht="21.75" customHeight="1" x14ac:dyDescent="0.25">
      <c r="A38" s="25">
        <v>31</v>
      </c>
      <c r="B38" s="11" t="s">
        <v>127</v>
      </c>
      <c r="C38" s="10"/>
      <c r="D38" s="10">
        <v>1</v>
      </c>
      <c r="E38" s="26">
        <f t="shared" si="4"/>
        <v>0</v>
      </c>
      <c r="F38" s="26">
        <f t="shared" si="3"/>
        <v>0</v>
      </c>
    </row>
    <row r="39" spans="1:6" ht="21.75" customHeight="1" x14ac:dyDescent="0.25">
      <c r="A39" s="25">
        <v>32</v>
      </c>
      <c r="B39" s="11" t="s">
        <v>128</v>
      </c>
      <c r="C39" s="10"/>
      <c r="D39" s="10">
        <v>2</v>
      </c>
      <c r="E39" s="26">
        <f t="shared" si="4"/>
        <v>0</v>
      </c>
      <c r="F39" s="26">
        <f t="shared" si="3"/>
        <v>0</v>
      </c>
    </row>
    <row r="40" spans="1:6" ht="21.75" customHeight="1" x14ac:dyDescent="0.25">
      <c r="A40" s="25">
        <v>33</v>
      </c>
      <c r="B40" s="11" t="s">
        <v>129</v>
      </c>
      <c r="C40" s="10"/>
      <c r="D40" s="10">
        <v>1</v>
      </c>
      <c r="E40" s="26">
        <f t="shared" si="4"/>
        <v>0</v>
      </c>
      <c r="F40" s="26">
        <f t="shared" si="3"/>
        <v>0</v>
      </c>
    </row>
    <row r="41" spans="1:6" ht="21.75" customHeight="1" x14ac:dyDescent="0.25">
      <c r="A41" s="25">
        <v>34</v>
      </c>
      <c r="B41" s="11" t="s">
        <v>130</v>
      </c>
      <c r="C41" s="10"/>
      <c r="D41" s="10">
        <v>1</v>
      </c>
      <c r="E41" s="26">
        <f t="shared" si="4"/>
        <v>0</v>
      </c>
      <c r="F41" s="26">
        <f t="shared" si="3"/>
        <v>0</v>
      </c>
    </row>
    <row r="42" spans="1:6" ht="21.75" customHeight="1" x14ac:dyDescent="0.25">
      <c r="A42" s="25">
        <v>35</v>
      </c>
      <c r="B42" s="11" t="s">
        <v>194</v>
      </c>
      <c r="C42" s="10"/>
      <c r="D42" s="10">
        <v>1</v>
      </c>
      <c r="E42" s="26">
        <f t="shared" si="4"/>
        <v>0</v>
      </c>
      <c r="F42" s="26">
        <f t="shared" si="3"/>
        <v>0</v>
      </c>
    </row>
    <row r="43" spans="1:6" ht="21.75" customHeight="1" x14ac:dyDescent="0.25">
      <c r="A43" s="25">
        <v>36</v>
      </c>
      <c r="B43" s="11" t="s">
        <v>131</v>
      </c>
      <c r="C43" s="10"/>
      <c r="D43" s="10">
        <v>1</v>
      </c>
      <c r="E43" s="26">
        <f t="shared" si="4"/>
        <v>0</v>
      </c>
      <c r="F43" s="26">
        <f t="shared" si="3"/>
        <v>0</v>
      </c>
    </row>
    <row r="44" spans="1:6" ht="21.75" customHeight="1" x14ac:dyDescent="0.25">
      <c r="A44" s="25">
        <v>37</v>
      </c>
      <c r="B44" s="11" t="s">
        <v>132</v>
      </c>
      <c r="C44" s="10"/>
      <c r="D44" s="10">
        <v>1</v>
      </c>
      <c r="E44" s="26">
        <f t="shared" si="4"/>
        <v>0</v>
      </c>
      <c r="F44" s="26">
        <f t="shared" si="3"/>
        <v>0</v>
      </c>
    </row>
    <row r="45" spans="1:6" ht="21.75" customHeight="1" x14ac:dyDescent="0.25">
      <c r="A45" s="25">
        <v>38</v>
      </c>
      <c r="B45" s="11" t="s">
        <v>133</v>
      </c>
      <c r="C45" s="10"/>
      <c r="D45" s="10">
        <v>1</v>
      </c>
      <c r="E45" s="26">
        <f t="shared" si="4"/>
        <v>0</v>
      </c>
      <c r="F45" s="26">
        <f t="shared" si="3"/>
        <v>0</v>
      </c>
    </row>
    <row r="46" spans="1:6" ht="21.75" customHeight="1" x14ac:dyDescent="0.25">
      <c r="A46" s="25">
        <v>39</v>
      </c>
      <c r="B46" s="11" t="s">
        <v>134</v>
      </c>
      <c r="C46" s="10"/>
      <c r="D46" s="10">
        <v>1</v>
      </c>
      <c r="E46" s="26">
        <f t="shared" si="4"/>
        <v>0</v>
      </c>
      <c r="F46" s="26">
        <f t="shared" si="3"/>
        <v>0</v>
      </c>
    </row>
    <row r="47" spans="1:6" ht="21.75" customHeight="1" x14ac:dyDescent="0.25">
      <c r="A47" s="25">
        <v>40</v>
      </c>
      <c r="B47" s="11" t="s">
        <v>135</v>
      </c>
      <c r="C47" s="10"/>
      <c r="D47" s="10">
        <v>1</v>
      </c>
      <c r="E47" s="26">
        <f t="shared" si="4"/>
        <v>0</v>
      </c>
      <c r="F47" s="26">
        <f t="shared" si="3"/>
        <v>0</v>
      </c>
    </row>
    <row r="48" spans="1:6" ht="21.75" customHeight="1" x14ac:dyDescent="0.25">
      <c r="A48" s="25">
        <v>41</v>
      </c>
      <c r="B48" s="11" t="s">
        <v>136</v>
      </c>
      <c r="C48" s="10"/>
      <c r="D48" s="10">
        <v>1</v>
      </c>
      <c r="E48" s="26">
        <f t="shared" si="4"/>
        <v>0</v>
      </c>
      <c r="F48" s="26">
        <f t="shared" si="3"/>
        <v>0</v>
      </c>
    </row>
    <row r="49" spans="1:6" ht="21.75" customHeight="1" x14ac:dyDescent="0.25">
      <c r="A49" s="25">
        <v>42</v>
      </c>
      <c r="B49" s="11" t="s">
        <v>137</v>
      </c>
      <c r="C49" s="10"/>
      <c r="D49" s="10">
        <v>1</v>
      </c>
      <c r="E49" s="26">
        <f t="shared" si="4"/>
        <v>0</v>
      </c>
      <c r="F49" s="26">
        <f t="shared" si="3"/>
        <v>0</v>
      </c>
    </row>
    <row r="50" spans="1:6" ht="21.75" customHeight="1" x14ac:dyDescent="0.25">
      <c r="A50" s="25">
        <v>43</v>
      </c>
      <c r="B50" s="11" t="s">
        <v>138</v>
      </c>
      <c r="C50" s="10"/>
      <c r="D50" s="10">
        <v>1</v>
      </c>
      <c r="E50" s="26">
        <f t="shared" si="4"/>
        <v>0</v>
      </c>
      <c r="F50" s="26">
        <f t="shared" si="3"/>
        <v>0</v>
      </c>
    </row>
    <row r="51" spans="1:6" ht="21.75" customHeight="1" x14ac:dyDescent="0.25">
      <c r="A51" s="25">
        <v>44</v>
      </c>
      <c r="B51" s="11" t="s">
        <v>139</v>
      </c>
      <c r="C51" s="10"/>
      <c r="D51" s="10">
        <v>1</v>
      </c>
      <c r="E51" s="26">
        <f t="shared" si="4"/>
        <v>0</v>
      </c>
      <c r="F51" s="26">
        <f t="shared" si="3"/>
        <v>0</v>
      </c>
    </row>
    <row r="52" spans="1:6" ht="21.75" customHeight="1" x14ac:dyDescent="0.25">
      <c r="A52" s="25">
        <v>45</v>
      </c>
      <c r="B52" s="11" t="s">
        <v>140</v>
      </c>
      <c r="C52" s="10"/>
      <c r="D52" s="10">
        <v>1</v>
      </c>
      <c r="E52" s="26">
        <f t="shared" si="4"/>
        <v>0</v>
      </c>
      <c r="F52" s="26">
        <f t="shared" si="3"/>
        <v>0</v>
      </c>
    </row>
    <row r="53" spans="1:6" ht="21.75" customHeight="1" x14ac:dyDescent="0.25">
      <c r="A53" s="25">
        <v>46</v>
      </c>
      <c r="B53" s="11" t="s">
        <v>141</v>
      </c>
      <c r="C53" s="10"/>
      <c r="D53" s="10">
        <v>1</v>
      </c>
      <c r="E53" s="26">
        <f t="shared" si="4"/>
        <v>0</v>
      </c>
      <c r="F53" s="26">
        <f t="shared" si="3"/>
        <v>0</v>
      </c>
    </row>
    <row r="54" spans="1:6" ht="21.75" customHeight="1" x14ac:dyDescent="0.25">
      <c r="A54" s="25">
        <v>47</v>
      </c>
      <c r="B54" s="11" t="s">
        <v>142</v>
      </c>
      <c r="C54" s="10"/>
      <c r="D54" s="10">
        <v>2</v>
      </c>
      <c r="E54" s="26">
        <f t="shared" si="4"/>
        <v>0</v>
      </c>
      <c r="F54" s="26">
        <f t="shared" si="3"/>
        <v>0</v>
      </c>
    </row>
    <row r="55" spans="1:6" ht="21.75" customHeight="1" x14ac:dyDescent="0.25">
      <c r="A55" s="25">
        <v>48</v>
      </c>
      <c r="B55" s="11" t="s">
        <v>143</v>
      </c>
      <c r="C55" s="10"/>
      <c r="D55" s="10">
        <v>2</v>
      </c>
      <c r="E55" s="26">
        <f t="shared" si="4"/>
        <v>0</v>
      </c>
      <c r="F55" s="26">
        <f t="shared" si="3"/>
        <v>0</v>
      </c>
    </row>
    <row r="56" spans="1:6" ht="21.75" customHeight="1" x14ac:dyDescent="0.25">
      <c r="A56" s="25">
        <v>49</v>
      </c>
      <c r="B56" s="11" t="s">
        <v>144</v>
      </c>
      <c r="C56" s="10"/>
      <c r="D56" s="10">
        <v>1</v>
      </c>
      <c r="E56" s="26">
        <f t="shared" si="4"/>
        <v>0</v>
      </c>
      <c r="F56" s="26">
        <f t="shared" si="3"/>
        <v>0</v>
      </c>
    </row>
    <row r="57" spans="1:6" ht="21.75" customHeight="1" x14ac:dyDescent="0.25">
      <c r="A57" s="25">
        <v>50</v>
      </c>
      <c r="B57" s="11" t="s">
        <v>145</v>
      </c>
      <c r="C57" s="10"/>
      <c r="D57" s="10">
        <v>1</v>
      </c>
      <c r="E57" s="26">
        <f t="shared" si="4"/>
        <v>0</v>
      </c>
      <c r="F57" s="26">
        <f t="shared" si="3"/>
        <v>0</v>
      </c>
    </row>
    <row r="58" spans="1:6" ht="21.75" customHeight="1" x14ac:dyDescent="0.25">
      <c r="A58" s="25">
        <v>51</v>
      </c>
      <c r="B58" s="11" t="s">
        <v>146</v>
      </c>
      <c r="C58" s="10"/>
      <c r="D58" s="10">
        <v>1</v>
      </c>
      <c r="E58" s="26">
        <f t="shared" si="4"/>
        <v>0</v>
      </c>
      <c r="F58" s="26">
        <f t="shared" si="3"/>
        <v>0</v>
      </c>
    </row>
    <row r="59" spans="1:6" ht="21.75" customHeight="1" x14ac:dyDescent="0.25">
      <c r="A59" s="25">
        <v>52</v>
      </c>
      <c r="B59" s="11" t="s">
        <v>147</v>
      </c>
      <c r="C59" s="10"/>
      <c r="D59" s="10">
        <v>1</v>
      </c>
      <c r="E59" s="26">
        <f t="shared" si="4"/>
        <v>0</v>
      </c>
      <c r="F59" s="26">
        <f t="shared" si="3"/>
        <v>0</v>
      </c>
    </row>
    <row r="60" spans="1:6" ht="21.75" customHeight="1" x14ac:dyDescent="0.25">
      <c r="A60" s="25">
        <v>53</v>
      </c>
      <c r="B60" s="11" t="s">
        <v>148</v>
      </c>
      <c r="C60" s="10"/>
      <c r="D60" s="10">
        <v>1</v>
      </c>
      <c r="E60" s="26">
        <f t="shared" si="4"/>
        <v>0</v>
      </c>
      <c r="F60" s="26">
        <f t="shared" si="3"/>
        <v>0</v>
      </c>
    </row>
    <row r="61" spans="1:6" ht="21.75" customHeight="1" x14ac:dyDescent="0.25">
      <c r="A61" s="25">
        <v>54</v>
      </c>
      <c r="B61" s="11" t="s">
        <v>149</v>
      </c>
      <c r="C61" s="10"/>
      <c r="D61" s="10">
        <v>1</v>
      </c>
      <c r="E61" s="26">
        <f t="shared" si="4"/>
        <v>0</v>
      </c>
      <c r="F61" s="26">
        <f t="shared" si="3"/>
        <v>0</v>
      </c>
    </row>
    <row r="62" spans="1:6" ht="21.75" customHeight="1" x14ac:dyDescent="0.25">
      <c r="A62" s="25">
        <v>55</v>
      </c>
      <c r="B62" s="11" t="s">
        <v>150</v>
      </c>
      <c r="C62" s="10"/>
      <c r="D62" s="10">
        <v>1</v>
      </c>
      <c r="E62" s="26">
        <f t="shared" si="4"/>
        <v>0</v>
      </c>
      <c r="F62" s="26">
        <f t="shared" si="3"/>
        <v>0</v>
      </c>
    </row>
    <row r="63" spans="1:6" ht="21.75" customHeight="1" x14ac:dyDescent="0.25">
      <c r="A63" s="25">
        <v>56</v>
      </c>
      <c r="B63" s="11" t="s">
        <v>151</v>
      </c>
      <c r="C63" s="10"/>
      <c r="D63" s="10">
        <v>1</v>
      </c>
      <c r="E63" s="26">
        <f t="shared" si="4"/>
        <v>0</v>
      </c>
      <c r="F63" s="26">
        <f t="shared" si="3"/>
        <v>0</v>
      </c>
    </row>
    <row r="64" spans="1:6" ht="21.75" customHeight="1" x14ac:dyDescent="0.25">
      <c r="A64" s="25">
        <v>57</v>
      </c>
      <c r="B64" s="11" t="s">
        <v>152</v>
      </c>
      <c r="C64" s="10"/>
      <c r="D64" s="10">
        <v>1</v>
      </c>
      <c r="E64" s="26">
        <f t="shared" si="4"/>
        <v>0</v>
      </c>
      <c r="F64" s="26">
        <f t="shared" si="3"/>
        <v>0</v>
      </c>
    </row>
    <row r="65" spans="1:6" ht="21.75" customHeight="1" x14ac:dyDescent="0.25">
      <c r="A65" s="25">
        <v>58</v>
      </c>
      <c r="B65" s="11" t="s">
        <v>153</v>
      </c>
      <c r="C65" s="10"/>
      <c r="D65" s="10">
        <v>1</v>
      </c>
      <c r="E65" s="26">
        <f t="shared" si="4"/>
        <v>0</v>
      </c>
      <c r="F65" s="26">
        <f t="shared" si="3"/>
        <v>0</v>
      </c>
    </row>
    <row r="66" spans="1:6" ht="21.75" customHeight="1" x14ac:dyDescent="0.25">
      <c r="A66" s="25">
        <v>59</v>
      </c>
      <c r="B66" s="11" t="s">
        <v>154</v>
      </c>
      <c r="C66" s="10"/>
      <c r="D66" s="10">
        <v>1</v>
      </c>
      <c r="E66" s="26">
        <f t="shared" si="4"/>
        <v>0</v>
      </c>
      <c r="F66" s="26">
        <f t="shared" si="3"/>
        <v>0</v>
      </c>
    </row>
    <row r="67" spans="1:6" ht="21.75" customHeight="1" x14ac:dyDescent="0.25">
      <c r="A67" s="25">
        <v>60</v>
      </c>
      <c r="B67" s="11" t="s">
        <v>155</v>
      </c>
      <c r="C67" s="10"/>
      <c r="D67" s="10">
        <v>1</v>
      </c>
      <c r="E67" s="26">
        <f t="shared" si="4"/>
        <v>0</v>
      </c>
      <c r="F67" s="26">
        <f t="shared" si="3"/>
        <v>0</v>
      </c>
    </row>
    <row r="68" spans="1:6" ht="21.75" customHeight="1" x14ac:dyDescent="0.25">
      <c r="A68" s="25">
        <v>61</v>
      </c>
      <c r="B68" s="11" t="s">
        <v>156</v>
      </c>
      <c r="C68" s="10"/>
      <c r="D68" s="10">
        <v>1</v>
      </c>
      <c r="E68" s="26">
        <f t="shared" si="4"/>
        <v>0</v>
      </c>
      <c r="F68" s="26">
        <f t="shared" si="3"/>
        <v>0</v>
      </c>
    </row>
    <row r="69" spans="1:6" ht="21.75" customHeight="1" x14ac:dyDescent="0.25">
      <c r="A69" s="25">
        <v>62</v>
      </c>
      <c r="B69" s="11" t="s">
        <v>157</v>
      </c>
      <c r="C69" s="10"/>
      <c r="D69" s="10">
        <v>1</v>
      </c>
      <c r="E69" s="26">
        <f t="shared" si="4"/>
        <v>0</v>
      </c>
      <c r="F69" s="26">
        <f t="shared" si="3"/>
        <v>0</v>
      </c>
    </row>
    <row r="70" spans="1:6" ht="21.75" customHeight="1" x14ac:dyDescent="0.25">
      <c r="A70" s="25">
        <v>63</v>
      </c>
      <c r="B70" s="11" t="s">
        <v>158</v>
      </c>
      <c r="C70" s="10"/>
      <c r="D70" s="10">
        <v>1</v>
      </c>
      <c r="E70" s="26">
        <f t="shared" si="4"/>
        <v>0</v>
      </c>
      <c r="F70" s="26">
        <f t="shared" si="3"/>
        <v>0</v>
      </c>
    </row>
    <row r="71" spans="1:6" ht="21.75" customHeight="1" x14ac:dyDescent="0.25">
      <c r="A71" s="25">
        <v>64</v>
      </c>
      <c r="B71" s="11" t="s">
        <v>159</v>
      </c>
      <c r="C71" s="10"/>
      <c r="D71" s="10">
        <v>1</v>
      </c>
      <c r="E71" s="26">
        <f t="shared" si="4"/>
        <v>0</v>
      </c>
      <c r="F71" s="26">
        <f t="shared" si="3"/>
        <v>0</v>
      </c>
    </row>
    <row r="72" spans="1:6" ht="21.75" customHeight="1" x14ac:dyDescent="0.25">
      <c r="A72" s="25">
        <v>65</v>
      </c>
      <c r="B72" s="11" t="s">
        <v>160</v>
      </c>
      <c r="C72" s="10"/>
      <c r="D72" s="10">
        <v>1</v>
      </c>
      <c r="E72" s="26">
        <f t="shared" si="4"/>
        <v>0</v>
      </c>
      <c r="F72" s="26">
        <f t="shared" si="3"/>
        <v>0</v>
      </c>
    </row>
    <row r="73" spans="1:6" ht="21.75" customHeight="1" x14ac:dyDescent="0.25">
      <c r="A73" s="25">
        <v>66</v>
      </c>
      <c r="B73" s="11" t="s">
        <v>161</v>
      </c>
      <c r="C73" s="10"/>
      <c r="D73" s="10">
        <v>1</v>
      </c>
      <c r="E73" s="26">
        <f t="shared" si="4"/>
        <v>0</v>
      </c>
      <c r="F73" s="26">
        <f t="shared" si="3"/>
        <v>0</v>
      </c>
    </row>
    <row r="74" spans="1:6" ht="21.75" customHeight="1" x14ac:dyDescent="0.25">
      <c r="A74" s="25">
        <v>67</v>
      </c>
      <c r="B74" s="11" t="s">
        <v>162</v>
      </c>
      <c r="C74" s="10"/>
      <c r="D74" s="10">
        <v>1</v>
      </c>
      <c r="E74" s="26">
        <f t="shared" si="4"/>
        <v>0</v>
      </c>
      <c r="F74" s="26">
        <f t="shared" ref="F74:F97" si="5">E74*12</f>
        <v>0</v>
      </c>
    </row>
    <row r="75" spans="1:6" ht="21.75" customHeight="1" x14ac:dyDescent="0.25">
      <c r="A75" s="25">
        <v>68</v>
      </c>
      <c r="B75" s="11" t="s">
        <v>163</v>
      </c>
      <c r="C75" s="10"/>
      <c r="D75" s="10">
        <v>1</v>
      </c>
      <c r="E75" s="26">
        <f t="shared" si="4"/>
        <v>0</v>
      </c>
      <c r="F75" s="26">
        <f t="shared" si="5"/>
        <v>0</v>
      </c>
    </row>
    <row r="76" spans="1:6" ht="21.75" customHeight="1" x14ac:dyDescent="0.25">
      <c r="A76" s="25">
        <v>69</v>
      </c>
      <c r="B76" s="11" t="s">
        <v>164</v>
      </c>
      <c r="C76" s="10"/>
      <c r="D76" s="10">
        <v>1</v>
      </c>
      <c r="E76" s="26">
        <f t="shared" si="4"/>
        <v>0</v>
      </c>
      <c r="F76" s="26">
        <f t="shared" si="5"/>
        <v>0</v>
      </c>
    </row>
    <row r="77" spans="1:6" ht="21.75" customHeight="1" x14ac:dyDescent="0.25">
      <c r="A77" s="25">
        <v>70</v>
      </c>
      <c r="B77" s="11" t="s">
        <v>165</v>
      </c>
      <c r="C77" s="10"/>
      <c r="D77" s="10">
        <v>1</v>
      </c>
      <c r="E77" s="26">
        <f t="shared" si="4"/>
        <v>0</v>
      </c>
      <c r="F77" s="26">
        <f t="shared" si="5"/>
        <v>0</v>
      </c>
    </row>
    <row r="78" spans="1:6" ht="21.75" customHeight="1" x14ac:dyDescent="0.25">
      <c r="A78" s="25">
        <v>71</v>
      </c>
      <c r="B78" s="11" t="s">
        <v>166</v>
      </c>
      <c r="C78" s="10"/>
      <c r="D78" s="10">
        <v>1</v>
      </c>
      <c r="E78" s="26">
        <f t="shared" si="4"/>
        <v>0</v>
      </c>
      <c r="F78" s="26">
        <f t="shared" si="5"/>
        <v>0</v>
      </c>
    </row>
    <row r="79" spans="1:6" ht="21.75" customHeight="1" x14ac:dyDescent="0.25">
      <c r="A79" s="25">
        <v>72</v>
      </c>
      <c r="B79" s="11" t="s">
        <v>167</v>
      </c>
      <c r="C79" s="10"/>
      <c r="D79" s="10">
        <v>2</v>
      </c>
      <c r="E79" s="26">
        <f t="shared" si="4"/>
        <v>0</v>
      </c>
      <c r="F79" s="26">
        <f t="shared" si="5"/>
        <v>0</v>
      </c>
    </row>
    <row r="80" spans="1:6" ht="21.75" customHeight="1" x14ac:dyDescent="0.25">
      <c r="A80" s="25">
        <v>73</v>
      </c>
      <c r="B80" s="11" t="s">
        <v>168</v>
      </c>
      <c r="C80" s="10"/>
      <c r="D80" s="10">
        <v>1</v>
      </c>
      <c r="E80" s="26">
        <f t="shared" si="4"/>
        <v>0</v>
      </c>
      <c r="F80" s="26">
        <f t="shared" si="5"/>
        <v>0</v>
      </c>
    </row>
    <row r="81" spans="1:6" ht="21.75" customHeight="1" x14ac:dyDescent="0.25">
      <c r="A81" s="25">
        <v>74</v>
      </c>
      <c r="B81" s="11" t="s">
        <v>169</v>
      </c>
      <c r="C81" s="10"/>
      <c r="D81" s="10">
        <v>1</v>
      </c>
      <c r="E81" s="26">
        <f t="shared" si="4"/>
        <v>0</v>
      </c>
      <c r="F81" s="26">
        <f t="shared" si="5"/>
        <v>0</v>
      </c>
    </row>
    <row r="82" spans="1:6" ht="21.75" customHeight="1" x14ac:dyDescent="0.25">
      <c r="A82" s="25">
        <v>75</v>
      </c>
      <c r="B82" s="11" t="s">
        <v>170</v>
      </c>
      <c r="C82" s="10"/>
      <c r="D82" s="10">
        <v>1</v>
      </c>
      <c r="E82" s="26">
        <f t="shared" si="4"/>
        <v>0</v>
      </c>
      <c r="F82" s="26">
        <f t="shared" si="5"/>
        <v>0</v>
      </c>
    </row>
    <row r="83" spans="1:6" ht="21.75" customHeight="1" x14ac:dyDescent="0.25">
      <c r="A83" s="25">
        <v>76</v>
      </c>
      <c r="B83" s="11" t="s">
        <v>171</v>
      </c>
      <c r="C83" s="10"/>
      <c r="D83" s="10">
        <v>1</v>
      </c>
      <c r="E83" s="26">
        <f t="shared" si="4"/>
        <v>0</v>
      </c>
      <c r="F83" s="26">
        <f t="shared" si="5"/>
        <v>0</v>
      </c>
    </row>
    <row r="84" spans="1:6" ht="21.75" customHeight="1" x14ac:dyDescent="0.25">
      <c r="A84" s="25">
        <v>77</v>
      </c>
      <c r="B84" s="11" t="s">
        <v>172</v>
      </c>
      <c r="C84" s="10"/>
      <c r="D84" s="10">
        <v>1</v>
      </c>
      <c r="E84" s="26">
        <f t="shared" si="4"/>
        <v>0</v>
      </c>
      <c r="F84" s="26">
        <f t="shared" si="5"/>
        <v>0</v>
      </c>
    </row>
    <row r="85" spans="1:6" ht="21.75" customHeight="1" x14ac:dyDescent="0.25">
      <c r="A85" s="25">
        <v>78</v>
      </c>
      <c r="B85" s="11" t="s">
        <v>173</v>
      </c>
      <c r="C85" s="10"/>
      <c r="D85" s="10">
        <v>1</v>
      </c>
      <c r="E85" s="26">
        <f t="shared" si="4"/>
        <v>0</v>
      </c>
      <c r="F85" s="26">
        <f t="shared" si="5"/>
        <v>0</v>
      </c>
    </row>
    <row r="86" spans="1:6" ht="21.75" customHeight="1" x14ac:dyDescent="0.25">
      <c r="A86" s="25">
        <v>79</v>
      </c>
      <c r="B86" s="11" t="s">
        <v>174</v>
      </c>
      <c r="C86" s="10"/>
      <c r="D86" s="10">
        <v>1</v>
      </c>
      <c r="E86" s="26">
        <f t="shared" si="4"/>
        <v>0</v>
      </c>
      <c r="F86" s="26">
        <f t="shared" si="5"/>
        <v>0</v>
      </c>
    </row>
    <row r="87" spans="1:6" ht="21.75" customHeight="1" x14ac:dyDescent="0.25">
      <c r="A87" s="25">
        <v>80</v>
      </c>
      <c r="B87" s="11" t="s">
        <v>175</v>
      </c>
      <c r="C87" s="10"/>
      <c r="D87" s="10">
        <v>1</v>
      </c>
      <c r="E87" s="26">
        <f t="shared" si="4"/>
        <v>0</v>
      </c>
      <c r="F87" s="26">
        <f t="shared" si="5"/>
        <v>0</v>
      </c>
    </row>
    <row r="88" spans="1:6" ht="21.75" customHeight="1" x14ac:dyDescent="0.25">
      <c r="A88" s="25">
        <v>81</v>
      </c>
      <c r="B88" s="11" t="s">
        <v>176</v>
      </c>
      <c r="C88" s="10"/>
      <c r="D88" s="10">
        <v>1</v>
      </c>
      <c r="E88" s="26">
        <f t="shared" si="4"/>
        <v>0</v>
      </c>
      <c r="F88" s="26">
        <f t="shared" si="5"/>
        <v>0</v>
      </c>
    </row>
    <row r="89" spans="1:6" ht="21.75" customHeight="1" x14ac:dyDescent="0.25">
      <c r="A89" s="25">
        <v>82</v>
      </c>
      <c r="B89" s="11" t="s">
        <v>177</v>
      </c>
      <c r="C89" s="10"/>
      <c r="D89" s="10">
        <v>1</v>
      </c>
      <c r="E89" s="26">
        <f t="shared" si="4"/>
        <v>0</v>
      </c>
      <c r="F89" s="26">
        <f t="shared" si="5"/>
        <v>0</v>
      </c>
    </row>
    <row r="90" spans="1:6" ht="21.75" customHeight="1" x14ac:dyDescent="0.25">
      <c r="A90" s="25">
        <v>83</v>
      </c>
      <c r="B90" s="11" t="s">
        <v>178</v>
      </c>
      <c r="C90" s="10"/>
      <c r="D90" s="10">
        <v>1</v>
      </c>
      <c r="E90" s="26">
        <f t="shared" si="4"/>
        <v>0</v>
      </c>
      <c r="F90" s="26">
        <f t="shared" si="5"/>
        <v>0</v>
      </c>
    </row>
    <row r="91" spans="1:6" ht="21.75" customHeight="1" x14ac:dyDescent="0.25">
      <c r="A91" s="25">
        <v>84</v>
      </c>
      <c r="B91" s="11" t="s">
        <v>179</v>
      </c>
      <c r="C91" s="10"/>
      <c r="D91" s="10">
        <v>1</v>
      </c>
      <c r="E91" s="26">
        <f t="shared" si="4"/>
        <v>0</v>
      </c>
      <c r="F91" s="26">
        <f t="shared" si="5"/>
        <v>0</v>
      </c>
    </row>
    <row r="92" spans="1:6" ht="21.75" customHeight="1" x14ac:dyDescent="0.25">
      <c r="A92" s="25">
        <v>85</v>
      </c>
      <c r="B92" s="11" t="s">
        <v>180</v>
      </c>
      <c r="C92" s="10"/>
      <c r="D92" s="10">
        <v>1</v>
      </c>
      <c r="E92" s="26">
        <f t="shared" ref="E92:E97" si="6">C92*D92</f>
        <v>0</v>
      </c>
      <c r="F92" s="26">
        <f t="shared" si="5"/>
        <v>0</v>
      </c>
    </row>
    <row r="93" spans="1:6" ht="21.75" customHeight="1" x14ac:dyDescent="0.25">
      <c r="A93" s="25">
        <v>86</v>
      </c>
      <c r="B93" s="11" t="s">
        <v>181</v>
      </c>
      <c r="C93" s="10"/>
      <c r="D93" s="10">
        <v>1</v>
      </c>
      <c r="E93" s="26">
        <f t="shared" si="6"/>
        <v>0</v>
      </c>
      <c r="F93" s="26">
        <f t="shared" si="5"/>
        <v>0</v>
      </c>
    </row>
    <row r="94" spans="1:6" ht="21.75" customHeight="1" x14ac:dyDescent="0.25">
      <c r="A94" s="25">
        <v>87</v>
      </c>
      <c r="B94" s="11" t="s">
        <v>182</v>
      </c>
      <c r="C94" s="10"/>
      <c r="D94" s="10">
        <v>1</v>
      </c>
      <c r="E94" s="26">
        <f t="shared" si="6"/>
        <v>0</v>
      </c>
      <c r="F94" s="26">
        <f t="shared" si="5"/>
        <v>0</v>
      </c>
    </row>
    <row r="95" spans="1:6" ht="21.75" customHeight="1" x14ac:dyDescent="0.25">
      <c r="A95" s="25">
        <v>88</v>
      </c>
      <c r="B95" s="11" t="s">
        <v>183</v>
      </c>
      <c r="C95" s="10"/>
      <c r="D95" s="30">
        <v>2</v>
      </c>
      <c r="E95" s="26">
        <f t="shared" si="6"/>
        <v>0</v>
      </c>
      <c r="F95" s="26">
        <f t="shared" si="5"/>
        <v>0</v>
      </c>
    </row>
    <row r="96" spans="1:6" ht="21.75" customHeight="1" x14ac:dyDescent="0.25">
      <c r="A96" s="25">
        <v>89</v>
      </c>
      <c r="B96" s="11" t="s">
        <v>184</v>
      </c>
      <c r="C96" s="10"/>
      <c r="D96" s="10">
        <v>1</v>
      </c>
      <c r="E96" s="26">
        <f t="shared" si="6"/>
        <v>0</v>
      </c>
      <c r="F96" s="26">
        <f t="shared" si="5"/>
        <v>0</v>
      </c>
    </row>
    <row r="97" spans="1:6" ht="21.75" customHeight="1" x14ac:dyDescent="0.25">
      <c r="A97" s="25">
        <v>90</v>
      </c>
      <c r="B97" s="11" t="s">
        <v>185</v>
      </c>
      <c r="C97" s="10"/>
      <c r="D97" s="10">
        <v>1</v>
      </c>
      <c r="E97" s="26">
        <f t="shared" si="6"/>
        <v>0</v>
      </c>
      <c r="F97" s="26">
        <f t="shared" si="5"/>
        <v>0</v>
      </c>
    </row>
    <row r="98" spans="1:6" x14ac:dyDescent="0.25">
      <c r="A98" s="45" t="s">
        <v>186</v>
      </c>
      <c r="B98" s="45"/>
      <c r="C98" s="45"/>
      <c r="D98" s="45">
        <f>SUM(D11:D97)</f>
        <v>97</v>
      </c>
      <c r="E98" s="24" t="s">
        <v>187</v>
      </c>
      <c r="F98" s="24" t="s">
        <v>188</v>
      </c>
    </row>
    <row r="99" spans="1:6" ht="18" customHeight="1" x14ac:dyDescent="0.25">
      <c r="A99" s="45"/>
      <c r="B99" s="45"/>
      <c r="C99" s="45"/>
      <c r="D99" s="45"/>
      <c r="E99" s="27">
        <f>SUM(E11:E97)</f>
        <v>0</v>
      </c>
      <c r="F99" s="27">
        <f>SUM(F11:F97)</f>
        <v>0</v>
      </c>
    </row>
    <row r="100" spans="1:6" ht="15" customHeight="1" x14ac:dyDescent="0.25">
      <c r="A100" s="46" t="s">
        <v>191</v>
      </c>
      <c r="B100" s="47"/>
      <c r="C100" s="48"/>
      <c r="D100" s="45">
        <f>D8+D98</f>
        <v>113</v>
      </c>
      <c r="E100" s="24" t="s">
        <v>189</v>
      </c>
      <c r="F100" s="24" t="s">
        <v>190</v>
      </c>
    </row>
    <row r="101" spans="1:6" ht="20.25" customHeight="1" x14ac:dyDescent="0.25">
      <c r="A101" s="49"/>
      <c r="B101" s="50"/>
      <c r="C101" s="51"/>
      <c r="D101" s="45"/>
      <c r="E101" s="27">
        <f>E9+E99</f>
        <v>0</v>
      </c>
      <c r="F101" s="27">
        <f>F9+F99</f>
        <v>0</v>
      </c>
    </row>
  </sheetData>
  <mergeCells count="11">
    <mergeCell ref="A98:C99"/>
    <mergeCell ref="D98:D99"/>
    <mergeCell ref="D100:D101"/>
    <mergeCell ref="A100:C101"/>
    <mergeCell ref="A1:F1"/>
    <mergeCell ref="A2:A3"/>
    <mergeCell ref="A4:F4"/>
    <mergeCell ref="A8:C9"/>
    <mergeCell ref="D8:D9"/>
    <mergeCell ref="A10:F10"/>
    <mergeCell ref="B2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0919-CF92-4AD7-AE2B-27FB26931B3C}">
  <dimension ref="A1:E53"/>
  <sheetViews>
    <sheetView workbookViewId="0">
      <selection activeCell="A12" sqref="A12:C12"/>
    </sheetView>
  </sheetViews>
  <sheetFormatPr defaultRowHeight="15" x14ac:dyDescent="0.25"/>
  <cols>
    <col min="1" max="1" width="25.42578125" customWidth="1"/>
    <col min="3" max="3" width="21.85546875" customWidth="1"/>
    <col min="4" max="5" width="11" customWidth="1"/>
  </cols>
  <sheetData>
    <row r="1" spans="1:5" ht="24.75" customHeight="1" x14ac:dyDescent="0.25">
      <c r="A1" s="59" t="s">
        <v>79</v>
      </c>
      <c r="B1" s="59"/>
      <c r="C1" s="59"/>
      <c r="D1" s="59"/>
      <c r="E1" s="59"/>
    </row>
    <row r="2" spans="1:5" ht="18.75" customHeight="1" x14ac:dyDescent="0.25">
      <c r="A2" s="61" t="s">
        <v>36</v>
      </c>
      <c r="B2" s="61"/>
      <c r="C2" s="61"/>
      <c r="D2" s="61"/>
      <c r="E2" s="61"/>
    </row>
    <row r="3" spans="1:5" ht="21" customHeight="1" x14ac:dyDescent="0.25">
      <c r="A3" s="62" t="s">
        <v>209</v>
      </c>
      <c r="B3" s="62"/>
      <c r="C3" s="62"/>
      <c r="D3" s="62"/>
      <c r="E3" s="14">
        <f>E6+E7</f>
        <v>0</v>
      </c>
    </row>
    <row r="4" spans="1:5" ht="18" customHeight="1" x14ac:dyDescent="0.25">
      <c r="A4" s="63" t="s">
        <v>204</v>
      </c>
      <c r="B4" s="63"/>
      <c r="C4" s="63"/>
      <c r="D4" s="63"/>
      <c r="E4" s="63"/>
    </row>
    <row r="5" spans="1:5" ht="18" x14ac:dyDescent="0.25">
      <c r="A5" s="7" t="s">
        <v>38</v>
      </c>
      <c r="B5" s="7" t="s">
        <v>39</v>
      </c>
      <c r="C5" s="7" t="s">
        <v>40</v>
      </c>
      <c r="D5" s="7" t="s">
        <v>41</v>
      </c>
      <c r="E5" s="7" t="s">
        <v>42</v>
      </c>
    </row>
    <row r="6" spans="1:5" ht="18" customHeight="1" x14ac:dyDescent="0.25">
      <c r="A6" s="8" t="s">
        <v>43</v>
      </c>
      <c r="B6" s="9" t="s">
        <v>44</v>
      </c>
      <c r="C6" s="10">
        <v>1</v>
      </c>
      <c r="D6" s="2"/>
      <c r="E6" s="12">
        <f>C6*D6</f>
        <v>0</v>
      </c>
    </row>
    <row r="7" spans="1:5" ht="53.25" customHeight="1" x14ac:dyDescent="0.25">
      <c r="A7" s="8" t="s">
        <v>45</v>
      </c>
      <c r="B7" s="9" t="s">
        <v>46</v>
      </c>
      <c r="C7" s="11" t="s">
        <v>47</v>
      </c>
      <c r="D7" s="2"/>
      <c r="E7" s="12">
        <f>D7*C6</f>
        <v>0</v>
      </c>
    </row>
    <row r="8" spans="1:5" ht="18" customHeight="1" x14ac:dyDescent="0.25">
      <c r="A8" s="63" t="s">
        <v>208</v>
      </c>
      <c r="B8" s="63"/>
      <c r="C8" s="63"/>
      <c r="D8" s="63"/>
      <c r="E8" s="63"/>
    </row>
    <row r="9" spans="1:5" ht="18" x14ac:dyDescent="0.25">
      <c r="A9" s="7" t="s">
        <v>38</v>
      </c>
      <c r="B9" s="7" t="s">
        <v>39</v>
      </c>
      <c r="C9" s="7" t="s">
        <v>40</v>
      </c>
      <c r="D9" s="7" t="s">
        <v>41</v>
      </c>
      <c r="E9" s="7" t="s">
        <v>42</v>
      </c>
    </row>
    <row r="10" spans="1:5" ht="36" x14ac:dyDescent="0.25">
      <c r="A10" s="8" t="s">
        <v>205</v>
      </c>
      <c r="B10" s="9" t="s">
        <v>48</v>
      </c>
      <c r="C10" s="11" t="s">
        <v>49</v>
      </c>
      <c r="D10" s="2"/>
      <c r="E10" s="12">
        <f>D10*C6</f>
        <v>0</v>
      </c>
    </row>
    <row r="11" spans="1:5" ht="25.5" customHeight="1" x14ac:dyDescent="0.25">
      <c r="A11" s="36" t="s">
        <v>206</v>
      </c>
      <c r="B11" s="37" t="s">
        <v>52</v>
      </c>
      <c r="C11" s="38" t="s">
        <v>201</v>
      </c>
      <c r="D11" s="2"/>
      <c r="E11" s="12">
        <f>D11*C6</f>
        <v>0</v>
      </c>
    </row>
    <row r="12" spans="1:5" ht="25.5" customHeight="1" x14ac:dyDescent="0.25">
      <c r="A12" s="64" t="s">
        <v>53</v>
      </c>
      <c r="B12" s="64"/>
      <c r="C12" s="64"/>
      <c r="D12" s="43">
        <v>0</v>
      </c>
      <c r="E12" s="35">
        <f>E3*D12</f>
        <v>0</v>
      </c>
    </row>
    <row r="13" spans="1:5" ht="18.75" customHeight="1" x14ac:dyDescent="0.25">
      <c r="A13" s="62" t="s">
        <v>55</v>
      </c>
      <c r="B13" s="62"/>
      <c r="C13" s="62"/>
      <c r="D13" s="62"/>
      <c r="E13" s="12"/>
    </row>
    <row r="14" spans="1:5" ht="18.75" customHeight="1" x14ac:dyDescent="0.25">
      <c r="A14" s="60" t="s">
        <v>54</v>
      </c>
      <c r="B14" s="60"/>
      <c r="C14" s="60"/>
      <c r="D14" s="60"/>
      <c r="E14" s="13">
        <f>E3+E12+E13</f>
        <v>0</v>
      </c>
    </row>
    <row r="15" spans="1:5" ht="18.75" customHeight="1" x14ac:dyDescent="0.25">
      <c r="A15" s="61" t="s">
        <v>0</v>
      </c>
      <c r="B15" s="61"/>
      <c r="C15" s="61"/>
      <c r="D15" s="61"/>
      <c r="E15" s="61"/>
    </row>
    <row r="16" spans="1:5" ht="18.75" customHeight="1" x14ac:dyDescent="0.25">
      <c r="A16" s="66" t="s">
        <v>20</v>
      </c>
      <c r="B16" s="66"/>
      <c r="C16" s="66"/>
      <c r="D16" s="66"/>
      <c r="E16" s="1">
        <v>1</v>
      </c>
    </row>
    <row r="17" spans="1:5" ht="18.75" customHeight="1" x14ac:dyDescent="0.25">
      <c r="A17" s="67" t="s">
        <v>21</v>
      </c>
      <c r="B17" s="67"/>
      <c r="C17" s="67"/>
      <c r="D17" s="67"/>
      <c r="E17" s="67"/>
    </row>
    <row r="18" spans="1:5" ht="18.75" customHeight="1" x14ac:dyDescent="0.25">
      <c r="A18" s="65" t="s">
        <v>1</v>
      </c>
      <c r="B18" s="65"/>
      <c r="C18" s="65"/>
      <c r="D18" s="65"/>
      <c r="E18" s="2"/>
    </row>
    <row r="19" spans="1:5" ht="18.75" customHeight="1" x14ac:dyDescent="0.25">
      <c r="A19" s="65" t="s">
        <v>2</v>
      </c>
      <c r="B19" s="65"/>
      <c r="C19" s="65"/>
      <c r="D19" s="65"/>
      <c r="E19" s="3"/>
    </row>
    <row r="20" spans="1:5" ht="18.75" customHeight="1" x14ac:dyDescent="0.25">
      <c r="A20" s="66" t="s">
        <v>22</v>
      </c>
      <c r="B20" s="66"/>
      <c r="C20" s="66"/>
      <c r="D20" s="66"/>
      <c r="E20" s="14">
        <f>E18*E19*E16</f>
        <v>0</v>
      </c>
    </row>
    <row r="21" spans="1:5" ht="18.75" customHeight="1" x14ac:dyDescent="0.25">
      <c r="A21" s="67" t="s">
        <v>35</v>
      </c>
      <c r="B21" s="67"/>
      <c r="C21" s="67"/>
      <c r="D21" s="67"/>
      <c r="E21" s="67"/>
    </row>
    <row r="22" spans="1:5" ht="18.75" customHeight="1" x14ac:dyDescent="0.25">
      <c r="A22" s="65" t="s">
        <v>3</v>
      </c>
      <c r="B22" s="65"/>
      <c r="C22" s="65"/>
      <c r="D22" s="65"/>
      <c r="E22" s="4"/>
    </row>
    <row r="23" spans="1:5" ht="18.75" customHeight="1" x14ac:dyDescent="0.25">
      <c r="A23" s="65" t="s">
        <v>4</v>
      </c>
      <c r="B23" s="65"/>
      <c r="C23" s="65"/>
      <c r="D23" s="65"/>
      <c r="E23" s="5">
        <v>2</v>
      </c>
    </row>
    <row r="24" spans="1:5" ht="18.75" customHeight="1" x14ac:dyDescent="0.25">
      <c r="A24" s="65" t="s">
        <v>5</v>
      </c>
      <c r="B24" s="65"/>
      <c r="C24" s="65"/>
      <c r="D24" s="65"/>
      <c r="E24" s="4"/>
    </row>
    <row r="25" spans="1:5" ht="18.75" customHeight="1" x14ac:dyDescent="0.25">
      <c r="A25" s="66" t="s">
        <v>23</v>
      </c>
      <c r="B25" s="66"/>
      <c r="C25" s="66"/>
      <c r="D25" s="66"/>
      <c r="E25" s="14">
        <f>((E22*E23)+E24)*E16</f>
        <v>0</v>
      </c>
    </row>
    <row r="26" spans="1:5" ht="18.75" customHeight="1" x14ac:dyDescent="0.25">
      <c r="A26" s="67" t="s">
        <v>33</v>
      </c>
      <c r="B26" s="67"/>
      <c r="C26" s="67"/>
      <c r="D26" s="67"/>
      <c r="E26" s="67"/>
    </row>
    <row r="27" spans="1:5" ht="18.75" customHeight="1" x14ac:dyDescent="0.25">
      <c r="A27" s="65" t="s">
        <v>6</v>
      </c>
      <c r="B27" s="65"/>
      <c r="C27" s="65"/>
      <c r="D27" s="4">
        <v>1</v>
      </c>
      <c r="E27" s="4"/>
    </row>
    <row r="28" spans="1:5" ht="18.75" customHeight="1" x14ac:dyDescent="0.25">
      <c r="A28" s="65" t="s">
        <v>7</v>
      </c>
      <c r="B28" s="65"/>
      <c r="C28" s="65"/>
      <c r="D28" s="4">
        <v>1</v>
      </c>
      <c r="E28" s="4"/>
    </row>
    <row r="29" spans="1:5" ht="18.75" customHeight="1" x14ac:dyDescent="0.25">
      <c r="A29" s="65" t="s">
        <v>8</v>
      </c>
      <c r="B29" s="65"/>
      <c r="C29" s="65"/>
      <c r="D29" s="4">
        <v>12</v>
      </c>
      <c r="E29" s="4"/>
    </row>
    <row r="30" spans="1:5" ht="18.75" customHeight="1" x14ac:dyDescent="0.25">
      <c r="A30" s="65" t="s">
        <v>9</v>
      </c>
      <c r="B30" s="65"/>
      <c r="C30" s="65"/>
      <c r="D30" s="4">
        <v>1</v>
      </c>
      <c r="E30" s="4"/>
    </row>
    <row r="31" spans="1:5" ht="18.75" customHeight="1" x14ac:dyDescent="0.25">
      <c r="A31" s="65" t="s">
        <v>10</v>
      </c>
      <c r="B31" s="65"/>
      <c r="C31" s="65"/>
      <c r="D31" s="4">
        <v>1</v>
      </c>
      <c r="E31" s="4"/>
    </row>
    <row r="32" spans="1:5" ht="18.75" customHeight="1" x14ac:dyDescent="0.25">
      <c r="A32" s="66" t="s">
        <v>32</v>
      </c>
      <c r="B32" s="66"/>
      <c r="C32" s="66"/>
      <c r="D32" s="66"/>
      <c r="E32" s="14">
        <f>SUM(E27:E31)</f>
        <v>0</v>
      </c>
    </row>
    <row r="33" spans="1:5" ht="18.75" customHeight="1" x14ac:dyDescent="0.25">
      <c r="A33" s="67" t="s">
        <v>31</v>
      </c>
      <c r="B33" s="67"/>
      <c r="C33" s="67"/>
      <c r="D33" s="67"/>
      <c r="E33" s="67"/>
    </row>
    <row r="34" spans="1:5" ht="18.75" customHeight="1" x14ac:dyDescent="0.25">
      <c r="A34" s="65" t="s">
        <v>26</v>
      </c>
      <c r="B34" s="65"/>
      <c r="C34" s="65"/>
      <c r="D34" s="65"/>
      <c r="E34" s="6"/>
    </row>
    <row r="35" spans="1:5" ht="18.75" customHeight="1" x14ac:dyDescent="0.25">
      <c r="A35" s="66" t="s">
        <v>27</v>
      </c>
      <c r="B35" s="66"/>
      <c r="C35" s="66"/>
      <c r="D35" s="66"/>
      <c r="E35" s="14">
        <f>E34*E16</f>
        <v>0</v>
      </c>
    </row>
    <row r="36" spans="1:5" ht="18.75" customHeight="1" x14ac:dyDescent="0.25">
      <c r="A36" s="67" t="s">
        <v>34</v>
      </c>
      <c r="B36" s="67"/>
      <c r="C36" s="67"/>
      <c r="D36" s="67"/>
      <c r="E36" s="67"/>
    </row>
    <row r="37" spans="1:5" ht="18.75" customHeight="1" x14ac:dyDescent="0.25">
      <c r="A37" s="65" t="s">
        <v>28</v>
      </c>
      <c r="B37" s="65"/>
      <c r="C37" s="65"/>
      <c r="D37" s="65"/>
      <c r="E37" s="6"/>
    </row>
    <row r="38" spans="1:5" ht="18.75" customHeight="1" x14ac:dyDescent="0.25">
      <c r="A38" s="66" t="s">
        <v>29</v>
      </c>
      <c r="B38" s="66"/>
      <c r="C38" s="66"/>
      <c r="D38" s="66"/>
      <c r="E38" s="14">
        <f>E37*E16</f>
        <v>0</v>
      </c>
    </row>
    <row r="39" spans="1:5" ht="18.75" customHeight="1" x14ac:dyDescent="0.25">
      <c r="A39" s="67" t="s">
        <v>30</v>
      </c>
      <c r="B39" s="67"/>
      <c r="C39" s="67"/>
      <c r="D39" s="67"/>
      <c r="E39" s="67"/>
    </row>
    <row r="40" spans="1:5" ht="18.75" customHeight="1" x14ac:dyDescent="0.25">
      <c r="A40" s="65" t="s">
        <v>24</v>
      </c>
      <c r="B40" s="65"/>
      <c r="C40" s="65"/>
      <c r="D40" s="65"/>
      <c r="E40" s="6"/>
    </row>
    <row r="41" spans="1:5" ht="18.75" customHeight="1" x14ac:dyDescent="0.25">
      <c r="A41" s="66" t="s">
        <v>25</v>
      </c>
      <c r="B41" s="66"/>
      <c r="C41" s="66"/>
      <c r="D41" s="66"/>
      <c r="E41" s="14">
        <f>E40*E16</f>
        <v>0</v>
      </c>
    </row>
    <row r="42" spans="1:5" ht="18.75" customHeight="1" x14ac:dyDescent="0.25">
      <c r="A42" s="67" t="s">
        <v>17</v>
      </c>
      <c r="B42" s="67"/>
      <c r="C42" s="67"/>
      <c r="D42" s="67"/>
      <c r="E42" s="67"/>
    </row>
    <row r="43" spans="1:5" ht="18.75" customHeight="1" x14ac:dyDescent="0.25">
      <c r="A43" s="65" t="s">
        <v>18</v>
      </c>
      <c r="B43" s="65"/>
      <c r="C43" s="65"/>
      <c r="D43" s="65"/>
      <c r="E43" s="6"/>
    </row>
    <row r="44" spans="1:5" ht="18.75" customHeight="1" x14ac:dyDescent="0.25">
      <c r="A44" s="66" t="s">
        <v>19</v>
      </c>
      <c r="B44" s="66"/>
      <c r="C44" s="66"/>
      <c r="D44" s="66"/>
      <c r="E44" s="14">
        <f>E43*E16</f>
        <v>0</v>
      </c>
    </row>
    <row r="45" spans="1:5" ht="18.75" customHeight="1" x14ac:dyDescent="0.25">
      <c r="A45" s="67" t="s">
        <v>16</v>
      </c>
      <c r="B45" s="67"/>
      <c r="C45" s="67"/>
      <c r="D45" s="67"/>
      <c r="E45" s="67"/>
    </row>
    <row r="46" spans="1:5" ht="18.75" customHeight="1" x14ac:dyDescent="0.25">
      <c r="A46" s="65" t="s">
        <v>13</v>
      </c>
      <c r="B46" s="65"/>
      <c r="C46" s="65"/>
      <c r="D46" s="65"/>
      <c r="E46" s="6"/>
    </row>
    <row r="47" spans="1:5" ht="18.75" customHeight="1" x14ac:dyDescent="0.25">
      <c r="A47" s="66" t="s">
        <v>14</v>
      </c>
      <c r="B47" s="66"/>
      <c r="C47" s="66"/>
      <c r="D47" s="66"/>
      <c r="E47" s="14">
        <f>E46*E16</f>
        <v>0</v>
      </c>
    </row>
    <row r="48" spans="1:5" ht="18.75" customHeight="1" x14ac:dyDescent="0.25">
      <c r="A48" s="67" t="s">
        <v>12</v>
      </c>
      <c r="B48" s="67"/>
      <c r="C48" s="67"/>
      <c r="D48" s="67"/>
      <c r="E48" s="67"/>
    </row>
    <row r="49" spans="1:5" ht="18.75" customHeight="1" x14ac:dyDescent="0.25">
      <c r="A49" s="65" t="s">
        <v>11</v>
      </c>
      <c r="B49" s="65"/>
      <c r="C49" s="65"/>
      <c r="D49" s="65"/>
      <c r="E49" s="6"/>
    </row>
    <row r="50" spans="1:5" ht="18.75" customHeight="1" x14ac:dyDescent="0.25">
      <c r="A50" s="66" t="s">
        <v>15</v>
      </c>
      <c r="B50" s="66"/>
      <c r="C50" s="66"/>
      <c r="D50" s="66"/>
      <c r="E50" s="14">
        <f>E49*E16</f>
        <v>0</v>
      </c>
    </row>
    <row r="51" spans="1:5" ht="24.75" customHeight="1" x14ac:dyDescent="0.25">
      <c r="A51" s="66" t="s">
        <v>198</v>
      </c>
      <c r="B51" s="66"/>
      <c r="C51" s="66"/>
      <c r="D51" s="66"/>
      <c r="E51" s="14">
        <f>E50*E17</f>
        <v>0</v>
      </c>
    </row>
    <row r="52" spans="1:5" ht="21" customHeight="1" x14ac:dyDescent="0.25">
      <c r="A52" s="68" t="s">
        <v>196</v>
      </c>
      <c r="B52" s="68"/>
      <c r="C52" s="68"/>
      <c r="D52" s="68"/>
      <c r="E52" s="15">
        <f>E20+E25+E32+E35+E38+E41+E44+E47+E50+E51</f>
        <v>0</v>
      </c>
    </row>
    <row r="53" spans="1:5" ht="21.75" customHeight="1" x14ac:dyDescent="0.25">
      <c r="A53" s="58" t="s">
        <v>197</v>
      </c>
      <c r="B53" s="58"/>
      <c r="C53" s="58"/>
      <c r="D53" s="58"/>
      <c r="E53" s="16">
        <f>E14+E52</f>
        <v>0</v>
      </c>
    </row>
  </sheetData>
  <mergeCells count="47">
    <mergeCell ref="A51:D51"/>
    <mergeCell ref="A52:D52"/>
    <mergeCell ref="A36:E36"/>
    <mergeCell ref="A37:D37"/>
    <mergeCell ref="A38:D38"/>
    <mergeCell ref="A39:E39"/>
    <mergeCell ref="A40:D40"/>
    <mergeCell ref="A41:D41"/>
    <mergeCell ref="A43:D43"/>
    <mergeCell ref="A44:D44"/>
    <mergeCell ref="A45:E45"/>
    <mergeCell ref="A46:D46"/>
    <mergeCell ref="A42:E42"/>
    <mergeCell ref="A47:D47"/>
    <mergeCell ref="A48:E48"/>
    <mergeCell ref="A49:D49"/>
    <mergeCell ref="A50:D50"/>
    <mergeCell ref="A30:C30"/>
    <mergeCell ref="A31:C31"/>
    <mergeCell ref="A32:D32"/>
    <mergeCell ref="A33:E33"/>
    <mergeCell ref="A34:D34"/>
    <mergeCell ref="A35:D35"/>
    <mergeCell ref="A26:E26"/>
    <mergeCell ref="A27:C27"/>
    <mergeCell ref="A28:C28"/>
    <mergeCell ref="A15:E15"/>
    <mergeCell ref="A16:D16"/>
    <mergeCell ref="A17:E17"/>
    <mergeCell ref="A18:D18"/>
    <mergeCell ref="A19:D19"/>
    <mergeCell ref="A53:D53"/>
    <mergeCell ref="A1:E1"/>
    <mergeCell ref="A14:D14"/>
    <mergeCell ref="A2:E2"/>
    <mergeCell ref="A3:D3"/>
    <mergeCell ref="A4:E4"/>
    <mergeCell ref="A8:E8"/>
    <mergeCell ref="A12:C12"/>
    <mergeCell ref="A13:D13"/>
    <mergeCell ref="A29:C29"/>
    <mergeCell ref="A22:D22"/>
    <mergeCell ref="A23:D23"/>
    <mergeCell ref="A24:D24"/>
    <mergeCell ref="A25:D25"/>
    <mergeCell ref="A20:D20"/>
    <mergeCell ref="A21:E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75FA8-0E5A-4791-9C4D-3A02B37B5996}">
  <dimension ref="A1:E54"/>
  <sheetViews>
    <sheetView workbookViewId="0">
      <selection activeCell="E14" sqref="E14"/>
    </sheetView>
  </sheetViews>
  <sheetFormatPr defaultRowHeight="15" x14ac:dyDescent="0.25"/>
  <cols>
    <col min="1" max="1" width="25.42578125" customWidth="1"/>
    <col min="3" max="3" width="21.85546875" customWidth="1"/>
    <col min="4" max="5" width="11" customWidth="1"/>
  </cols>
  <sheetData>
    <row r="1" spans="1:5" ht="24.75" customHeight="1" x14ac:dyDescent="0.25">
      <c r="A1" s="59" t="s">
        <v>80</v>
      </c>
      <c r="B1" s="59"/>
      <c r="C1" s="59"/>
      <c r="D1" s="59"/>
      <c r="E1" s="59"/>
    </row>
    <row r="2" spans="1:5" ht="18.75" customHeight="1" x14ac:dyDescent="0.25">
      <c r="A2" s="61" t="s">
        <v>36</v>
      </c>
      <c r="B2" s="61"/>
      <c r="C2" s="61"/>
      <c r="D2" s="61"/>
      <c r="E2" s="61"/>
    </row>
    <row r="3" spans="1:5" ht="21" customHeight="1" x14ac:dyDescent="0.25">
      <c r="A3" s="62" t="s">
        <v>209</v>
      </c>
      <c r="B3" s="62"/>
      <c r="C3" s="62"/>
      <c r="D3" s="62"/>
      <c r="E3" s="14">
        <f>E6+E7</f>
        <v>0</v>
      </c>
    </row>
    <row r="4" spans="1:5" ht="18" customHeight="1" x14ac:dyDescent="0.25">
      <c r="A4" s="63" t="s">
        <v>204</v>
      </c>
      <c r="B4" s="63"/>
      <c r="C4" s="63"/>
      <c r="D4" s="63"/>
      <c r="E4" s="63"/>
    </row>
    <row r="5" spans="1:5" ht="18" x14ac:dyDescent="0.25">
      <c r="A5" s="7" t="s">
        <v>38</v>
      </c>
      <c r="B5" s="7" t="s">
        <v>39</v>
      </c>
      <c r="C5" s="7" t="s">
        <v>40</v>
      </c>
      <c r="D5" s="7" t="s">
        <v>41</v>
      </c>
      <c r="E5" s="7" t="s">
        <v>42</v>
      </c>
    </row>
    <row r="6" spans="1:5" ht="18" customHeight="1" x14ac:dyDescent="0.25">
      <c r="A6" s="8" t="s">
        <v>43</v>
      </c>
      <c r="B6" s="9" t="s">
        <v>44</v>
      </c>
      <c r="C6" s="10">
        <v>2</v>
      </c>
      <c r="D6" s="2"/>
      <c r="E6" s="12">
        <f>C6*D6</f>
        <v>0</v>
      </c>
    </row>
    <row r="7" spans="1:5" ht="53.25" customHeight="1" x14ac:dyDescent="0.25">
      <c r="A7" s="8" t="s">
        <v>45</v>
      </c>
      <c r="B7" s="9" t="s">
        <v>46</v>
      </c>
      <c r="C7" s="11" t="s">
        <v>47</v>
      </c>
      <c r="D7" s="2"/>
      <c r="E7" s="12">
        <f>D7*C6</f>
        <v>0</v>
      </c>
    </row>
    <row r="8" spans="1:5" ht="18" customHeight="1" x14ac:dyDescent="0.25">
      <c r="A8" s="63" t="s">
        <v>208</v>
      </c>
      <c r="B8" s="63"/>
      <c r="C8" s="63"/>
      <c r="D8" s="63"/>
      <c r="E8" s="63"/>
    </row>
    <row r="9" spans="1:5" ht="18" x14ac:dyDescent="0.25">
      <c r="A9" s="7" t="s">
        <v>38</v>
      </c>
      <c r="B9" s="7" t="s">
        <v>39</v>
      </c>
      <c r="C9" s="7" t="s">
        <v>40</v>
      </c>
      <c r="D9" s="7" t="s">
        <v>41</v>
      </c>
      <c r="E9" s="7" t="s">
        <v>42</v>
      </c>
    </row>
    <row r="10" spans="1:5" ht="36" x14ac:dyDescent="0.25">
      <c r="A10" s="34" t="s">
        <v>205</v>
      </c>
      <c r="B10" s="9" t="s">
        <v>48</v>
      </c>
      <c r="C10" s="11" t="s">
        <v>49</v>
      </c>
      <c r="D10" s="2"/>
      <c r="E10" s="12">
        <f>D10*C6</f>
        <v>0</v>
      </c>
    </row>
    <row r="11" spans="1:5" ht="26.25" customHeight="1" x14ac:dyDescent="0.25">
      <c r="A11" s="8" t="s">
        <v>50</v>
      </c>
      <c r="B11" s="9" t="s">
        <v>51</v>
      </c>
      <c r="C11" s="11" t="s">
        <v>195</v>
      </c>
      <c r="D11" s="2"/>
      <c r="E11" s="12">
        <f>D11*C6</f>
        <v>0</v>
      </c>
    </row>
    <row r="12" spans="1:5" ht="26.25" customHeight="1" x14ac:dyDescent="0.25">
      <c r="A12" s="36" t="s">
        <v>203</v>
      </c>
      <c r="B12" s="37" t="s">
        <v>52</v>
      </c>
      <c r="C12" s="38" t="s">
        <v>201</v>
      </c>
      <c r="D12" s="2"/>
      <c r="E12" s="12">
        <f>D12*C6</f>
        <v>0</v>
      </c>
    </row>
    <row r="13" spans="1:5" ht="25.5" customHeight="1" x14ac:dyDescent="0.25">
      <c r="A13" s="62" t="s">
        <v>53</v>
      </c>
      <c r="B13" s="62"/>
      <c r="C13" s="62"/>
      <c r="D13" s="44">
        <v>0</v>
      </c>
      <c r="E13" s="12">
        <f>E3*D13</f>
        <v>0</v>
      </c>
    </row>
    <row r="14" spans="1:5" ht="18.75" customHeight="1" x14ac:dyDescent="0.25">
      <c r="A14" s="62" t="s">
        <v>55</v>
      </c>
      <c r="B14" s="62"/>
      <c r="C14" s="62"/>
      <c r="D14" s="62"/>
      <c r="E14" s="12">
        <f>(SUM(E6:E7))*D13</f>
        <v>0</v>
      </c>
    </row>
    <row r="15" spans="1:5" ht="18.75" customHeight="1" x14ac:dyDescent="0.25">
      <c r="A15" s="60" t="s">
        <v>54</v>
      </c>
      <c r="B15" s="60"/>
      <c r="C15" s="60"/>
      <c r="D15" s="60"/>
      <c r="E15" s="13">
        <f>E3+E13+E14</f>
        <v>0</v>
      </c>
    </row>
    <row r="16" spans="1:5" ht="18.75" customHeight="1" x14ac:dyDescent="0.25">
      <c r="A16" s="61" t="s">
        <v>0</v>
      </c>
      <c r="B16" s="61"/>
      <c r="C16" s="61"/>
      <c r="D16" s="61"/>
      <c r="E16" s="61"/>
    </row>
    <row r="17" spans="1:5" ht="18.75" customHeight="1" x14ac:dyDescent="0.25">
      <c r="A17" s="66" t="s">
        <v>20</v>
      </c>
      <c r="B17" s="66"/>
      <c r="C17" s="66"/>
      <c r="D17" s="66"/>
      <c r="E17" s="1">
        <v>2</v>
      </c>
    </row>
    <row r="18" spans="1:5" ht="18.75" customHeight="1" x14ac:dyDescent="0.25">
      <c r="A18" s="67" t="s">
        <v>21</v>
      </c>
      <c r="B18" s="67"/>
      <c r="C18" s="67"/>
      <c r="D18" s="67"/>
      <c r="E18" s="67"/>
    </row>
    <row r="19" spans="1:5" ht="18.75" customHeight="1" x14ac:dyDescent="0.25">
      <c r="A19" s="65" t="s">
        <v>1</v>
      </c>
      <c r="B19" s="65"/>
      <c r="C19" s="65"/>
      <c r="D19" s="65"/>
      <c r="E19" s="2"/>
    </row>
    <row r="20" spans="1:5" ht="18.75" customHeight="1" x14ac:dyDescent="0.25">
      <c r="A20" s="65" t="s">
        <v>2</v>
      </c>
      <c r="B20" s="65"/>
      <c r="C20" s="65"/>
      <c r="D20" s="65"/>
      <c r="E20" s="3"/>
    </row>
    <row r="21" spans="1:5" ht="18.75" customHeight="1" x14ac:dyDescent="0.25">
      <c r="A21" s="66" t="s">
        <v>22</v>
      </c>
      <c r="B21" s="66"/>
      <c r="C21" s="66"/>
      <c r="D21" s="66"/>
      <c r="E21" s="14">
        <f>E19*E20*E17</f>
        <v>0</v>
      </c>
    </row>
    <row r="22" spans="1:5" ht="18.75" customHeight="1" x14ac:dyDescent="0.25">
      <c r="A22" s="67" t="s">
        <v>35</v>
      </c>
      <c r="B22" s="67"/>
      <c r="C22" s="67"/>
      <c r="D22" s="67"/>
      <c r="E22" s="67"/>
    </row>
    <row r="23" spans="1:5" ht="18.75" customHeight="1" x14ac:dyDescent="0.25">
      <c r="A23" s="65" t="s">
        <v>3</v>
      </c>
      <c r="B23" s="65"/>
      <c r="C23" s="65"/>
      <c r="D23" s="65"/>
      <c r="E23" s="4"/>
    </row>
    <row r="24" spans="1:5" ht="18.75" customHeight="1" x14ac:dyDescent="0.25">
      <c r="A24" s="65" t="s">
        <v>4</v>
      </c>
      <c r="B24" s="65"/>
      <c r="C24" s="65"/>
      <c r="D24" s="65"/>
      <c r="E24" s="5">
        <v>2</v>
      </c>
    </row>
    <row r="25" spans="1:5" ht="18.75" customHeight="1" x14ac:dyDescent="0.25">
      <c r="A25" s="65" t="s">
        <v>5</v>
      </c>
      <c r="B25" s="65"/>
      <c r="C25" s="65"/>
      <c r="D25" s="65"/>
      <c r="E25" s="4"/>
    </row>
    <row r="26" spans="1:5" ht="18.75" customHeight="1" x14ac:dyDescent="0.25">
      <c r="A26" s="66" t="s">
        <v>23</v>
      </c>
      <c r="B26" s="66"/>
      <c r="C26" s="66"/>
      <c r="D26" s="66"/>
      <c r="E26" s="14">
        <f>((E23*E24)+E25)*E17</f>
        <v>0</v>
      </c>
    </row>
    <row r="27" spans="1:5" ht="18.75" customHeight="1" x14ac:dyDescent="0.25">
      <c r="A27" s="67" t="s">
        <v>33</v>
      </c>
      <c r="B27" s="67"/>
      <c r="C27" s="67"/>
      <c r="D27" s="67"/>
      <c r="E27" s="67"/>
    </row>
    <row r="28" spans="1:5" ht="18.75" customHeight="1" x14ac:dyDescent="0.25">
      <c r="A28" s="65" t="s">
        <v>6</v>
      </c>
      <c r="B28" s="65"/>
      <c r="C28" s="65"/>
      <c r="D28" s="4">
        <v>1</v>
      </c>
      <c r="E28" s="4"/>
    </row>
    <row r="29" spans="1:5" ht="18.75" customHeight="1" x14ac:dyDescent="0.25">
      <c r="A29" s="65" t="s">
        <v>7</v>
      </c>
      <c r="B29" s="65"/>
      <c r="C29" s="65"/>
      <c r="D29" s="4">
        <v>1</v>
      </c>
      <c r="E29" s="4"/>
    </row>
    <row r="30" spans="1:5" ht="18.75" customHeight="1" x14ac:dyDescent="0.25">
      <c r="A30" s="65" t="s">
        <v>8</v>
      </c>
      <c r="B30" s="65"/>
      <c r="C30" s="65"/>
      <c r="D30" s="4">
        <v>12</v>
      </c>
      <c r="E30" s="4"/>
    </row>
    <row r="31" spans="1:5" ht="18.75" customHeight="1" x14ac:dyDescent="0.25">
      <c r="A31" s="65" t="s">
        <v>9</v>
      </c>
      <c r="B31" s="65"/>
      <c r="C31" s="65"/>
      <c r="D31" s="4">
        <v>1</v>
      </c>
      <c r="E31" s="4"/>
    </row>
    <row r="32" spans="1:5" ht="18.75" customHeight="1" x14ac:dyDescent="0.25">
      <c r="A32" s="65" t="s">
        <v>10</v>
      </c>
      <c r="B32" s="65"/>
      <c r="C32" s="65"/>
      <c r="D32" s="4">
        <v>1</v>
      </c>
      <c r="E32" s="4"/>
    </row>
    <row r="33" spans="1:5" ht="18.75" customHeight="1" x14ac:dyDescent="0.25">
      <c r="A33" s="66" t="s">
        <v>32</v>
      </c>
      <c r="B33" s="66"/>
      <c r="C33" s="66"/>
      <c r="D33" s="66"/>
      <c r="E33" s="14">
        <f>SUM(E28:E32)</f>
        <v>0</v>
      </c>
    </row>
    <row r="34" spans="1:5" ht="18.75" customHeight="1" x14ac:dyDescent="0.25">
      <c r="A34" s="67" t="s">
        <v>31</v>
      </c>
      <c r="B34" s="67"/>
      <c r="C34" s="67"/>
      <c r="D34" s="67"/>
      <c r="E34" s="67"/>
    </row>
    <row r="35" spans="1:5" ht="18.75" customHeight="1" x14ac:dyDescent="0.25">
      <c r="A35" s="65" t="s">
        <v>26</v>
      </c>
      <c r="B35" s="65"/>
      <c r="C35" s="65"/>
      <c r="D35" s="65"/>
      <c r="E35" s="6"/>
    </row>
    <row r="36" spans="1:5" ht="18.75" customHeight="1" x14ac:dyDescent="0.25">
      <c r="A36" s="66" t="s">
        <v>27</v>
      </c>
      <c r="B36" s="66"/>
      <c r="C36" s="66"/>
      <c r="D36" s="66"/>
      <c r="E36" s="14">
        <f>E35*E17</f>
        <v>0</v>
      </c>
    </row>
    <row r="37" spans="1:5" ht="18.75" customHeight="1" x14ac:dyDescent="0.25">
      <c r="A37" s="67" t="s">
        <v>34</v>
      </c>
      <c r="B37" s="67"/>
      <c r="C37" s="67"/>
      <c r="D37" s="67"/>
      <c r="E37" s="67"/>
    </row>
    <row r="38" spans="1:5" ht="18.75" customHeight="1" x14ac:dyDescent="0.25">
      <c r="A38" s="65" t="s">
        <v>28</v>
      </c>
      <c r="B38" s="65"/>
      <c r="C38" s="65"/>
      <c r="D38" s="65"/>
      <c r="E38" s="6"/>
    </row>
    <row r="39" spans="1:5" ht="18.75" customHeight="1" x14ac:dyDescent="0.25">
      <c r="A39" s="66" t="s">
        <v>29</v>
      </c>
      <c r="B39" s="66"/>
      <c r="C39" s="66"/>
      <c r="D39" s="66"/>
      <c r="E39" s="14">
        <f>E38*E17</f>
        <v>0</v>
      </c>
    </row>
    <row r="40" spans="1:5" ht="18.75" customHeight="1" x14ac:dyDescent="0.25">
      <c r="A40" s="67" t="s">
        <v>30</v>
      </c>
      <c r="B40" s="67"/>
      <c r="C40" s="67"/>
      <c r="D40" s="67"/>
      <c r="E40" s="67"/>
    </row>
    <row r="41" spans="1:5" ht="18.75" customHeight="1" x14ac:dyDescent="0.25">
      <c r="A41" s="65" t="s">
        <v>24</v>
      </c>
      <c r="B41" s="65"/>
      <c r="C41" s="65"/>
      <c r="D41" s="65"/>
      <c r="E41" s="6"/>
    </row>
    <row r="42" spans="1:5" ht="18.75" customHeight="1" x14ac:dyDescent="0.25">
      <c r="A42" s="66" t="s">
        <v>25</v>
      </c>
      <c r="B42" s="66"/>
      <c r="C42" s="66"/>
      <c r="D42" s="66"/>
      <c r="E42" s="14">
        <f>E41*E17</f>
        <v>0</v>
      </c>
    </row>
    <row r="43" spans="1:5" ht="18.75" customHeight="1" x14ac:dyDescent="0.25">
      <c r="A43" s="67" t="s">
        <v>17</v>
      </c>
      <c r="B43" s="67"/>
      <c r="C43" s="67"/>
      <c r="D43" s="67"/>
      <c r="E43" s="67"/>
    </row>
    <row r="44" spans="1:5" ht="18.75" customHeight="1" x14ac:dyDescent="0.25">
      <c r="A44" s="65" t="s">
        <v>18</v>
      </c>
      <c r="B44" s="65"/>
      <c r="C44" s="65"/>
      <c r="D44" s="65"/>
      <c r="E44" s="6"/>
    </row>
    <row r="45" spans="1:5" ht="18.75" customHeight="1" x14ac:dyDescent="0.25">
      <c r="A45" s="66" t="s">
        <v>19</v>
      </c>
      <c r="B45" s="66"/>
      <c r="C45" s="66"/>
      <c r="D45" s="66"/>
      <c r="E45" s="14">
        <f>E44*E17</f>
        <v>0</v>
      </c>
    </row>
    <row r="46" spans="1:5" ht="18.75" customHeight="1" x14ac:dyDescent="0.25">
      <c r="A46" s="67" t="s">
        <v>16</v>
      </c>
      <c r="B46" s="67"/>
      <c r="C46" s="67"/>
      <c r="D46" s="67"/>
      <c r="E46" s="67"/>
    </row>
    <row r="47" spans="1:5" ht="18.75" customHeight="1" x14ac:dyDescent="0.25">
      <c r="A47" s="65" t="s">
        <v>13</v>
      </c>
      <c r="B47" s="65"/>
      <c r="C47" s="65"/>
      <c r="D47" s="65"/>
      <c r="E47" s="6"/>
    </row>
    <row r="48" spans="1:5" ht="18.75" customHeight="1" x14ac:dyDescent="0.25">
      <c r="A48" s="66" t="s">
        <v>14</v>
      </c>
      <c r="B48" s="66"/>
      <c r="C48" s="66"/>
      <c r="D48" s="66"/>
      <c r="E48" s="14">
        <f>E47*E17</f>
        <v>0</v>
      </c>
    </row>
    <row r="49" spans="1:5" ht="18.75" customHeight="1" x14ac:dyDescent="0.25">
      <c r="A49" s="67" t="s">
        <v>12</v>
      </c>
      <c r="B49" s="67"/>
      <c r="C49" s="67"/>
      <c r="D49" s="67"/>
      <c r="E49" s="67"/>
    </row>
    <row r="50" spans="1:5" ht="18.75" customHeight="1" x14ac:dyDescent="0.25">
      <c r="A50" s="65" t="s">
        <v>11</v>
      </c>
      <c r="B50" s="65"/>
      <c r="C50" s="65"/>
      <c r="D50" s="65"/>
      <c r="E50" s="6"/>
    </row>
    <row r="51" spans="1:5" ht="18.75" customHeight="1" x14ac:dyDescent="0.25">
      <c r="A51" s="66" t="s">
        <v>15</v>
      </c>
      <c r="B51" s="66"/>
      <c r="C51" s="66"/>
      <c r="D51" s="66"/>
      <c r="E51" s="14">
        <f>E50*E17</f>
        <v>0</v>
      </c>
    </row>
    <row r="52" spans="1:5" ht="27" customHeight="1" x14ac:dyDescent="0.25">
      <c r="A52" s="66" t="s">
        <v>198</v>
      </c>
      <c r="B52" s="66"/>
      <c r="C52" s="66"/>
      <c r="D52" s="66"/>
      <c r="E52" s="14">
        <f>E51*E18</f>
        <v>0</v>
      </c>
    </row>
    <row r="53" spans="1:5" ht="18.75" customHeight="1" x14ac:dyDescent="0.25">
      <c r="A53" s="68" t="s">
        <v>196</v>
      </c>
      <c r="B53" s="68"/>
      <c r="C53" s="68"/>
      <c r="D53" s="68"/>
      <c r="E53" s="15">
        <f>E21+E26+E33+E36+E39+E42+E45+E48+E51+E52</f>
        <v>0</v>
      </c>
    </row>
    <row r="54" spans="1:5" ht="21" customHeight="1" x14ac:dyDescent="0.25">
      <c r="A54" s="58" t="s">
        <v>197</v>
      </c>
      <c r="B54" s="58"/>
      <c r="C54" s="58"/>
      <c r="D54" s="58"/>
      <c r="E54" s="16">
        <f>E15+E53</f>
        <v>0</v>
      </c>
    </row>
  </sheetData>
  <mergeCells count="47">
    <mergeCell ref="A51:D51"/>
    <mergeCell ref="A52:D52"/>
    <mergeCell ref="A53:D53"/>
    <mergeCell ref="A45:D45"/>
    <mergeCell ref="A46:E46"/>
    <mergeCell ref="A47:D47"/>
    <mergeCell ref="A48:D48"/>
    <mergeCell ref="A49:E49"/>
    <mergeCell ref="A50:D50"/>
    <mergeCell ref="A44:D44"/>
    <mergeCell ref="A33:D33"/>
    <mergeCell ref="A34:E34"/>
    <mergeCell ref="A35:D35"/>
    <mergeCell ref="A36:D36"/>
    <mergeCell ref="A37:E37"/>
    <mergeCell ref="A38:D38"/>
    <mergeCell ref="A39:D39"/>
    <mergeCell ref="A40:E40"/>
    <mergeCell ref="A41:D41"/>
    <mergeCell ref="A42:D42"/>
    <mergeCell ref="A43:E43"/>
    <mergeCell ref="A27:E27"/>
    <mergeCell ref="A28:C28"/>
    <mergeCell ref="A29:C29"/>
    <mergeCell ref="A30:C30"/>
    <mergeCell ref="A31:C31"/>
    <mergeCell ref="A22:E22"/>
    <mergeCell ref="A23:D23"/>
    <mergeCell ref="A24:D24"/>
    <mergeCell ref="A25:D25"/>
    <mergeCell ref="A26:D26"/>
    <mergeCell ref="A54:D54"/>
    <mergeCell ref="A1:E1"/>
    <mergeCell ref="A20:D20"/>
    <mergeCell ref="A2:E2"/>
    <mergeCell ref="A3:D3"/>
    <mergeCell ref="A4:E4"/>
    <mergeCell ref="A8:E8"/>
    <mergeCell ref="A13:C13"/>
    <mergeCell ref="A14:D14"/>
    <mergeCell ref="A15:D15"/>
    <mergeCell ref="A16:E16"/>
    <mergeCell ref="A17:D17"/>
    <mergeCell ref="A18:E18"/>
    <mergeCell ref="A19:D19"/>
    <mergeCell ref="A32:C32"/>
    <mergeCell ref="A21:D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A76B5-F652-4D25-B06F-EA92C4F42397}">
  <dimension ref="A1:E57"/>
  <sheetViews>
    <sheetView workbookViewId="0">
      <selection activeCell="A4" sqref="A4:E4"/>
    </sheetView>
  </sheetViews>
  <sheetFormatPr defaultRowHeight="15" x14ac:dyDescent="0.25"/>
  <cols>
    <col min="1" max="1" width="25.42578125" customWidth="1"/>
    <col min="3" max="3" width="21.85546875" customWidth="1"/>
    <col min="4" max="5" width="11" customWidth="1"/>
  </cols>
  <sheetData>
    <row r="1" spans="1:5" ht="24.75" customHeight="1" x14ac:dyDescent="0.25">
      <c r="A1" s="59" t="s">
        <v>81</v>
      </c>
      <c r="B1" s="59"/>
      <c r="C1" s="59"/>
      <c r="D1" s="59"/>
      <c r="E1" s="59"/>
    </row>
    <row r="2" spans="1:5" ht="18.75" customHeight="1" x14ac:dyDescent="0.25">
      <c r="A2" s="61" t="s">
        <v>36</v>
      </c>
      <c r="B2" s="61"/>
      <c r="C2" s="61"/>
      <c r="D2" s="61"/>
      <c r="E2" s="61"/>
    </row>
    <row r="3" spans="1:5" ht="21" customHeight="1" x14ac:dyDescent="0.25">
      <c r="A3" s="62" t="s">
        <v>210</v>
      </c>
      <c r="B3" s="62"/>
      <c r="C3" s="62"/>
      <c r="D3" s="62"/>
      <c r="E3" s="14">
        <f>E6+E7+E8+E9</f>
        <v>0</v>
      </c>
    </row>
    <row r="4" spans="1:5" ht="18" customHeight="1" x14ac:dyDescent="0.25">
      <c r="A4" s="63" t="s">
        <v>37</v>
      </c>
      <c r="B4" s="63"/>
      <c r="C4" s="63"/>
      <c r="D4" s="63"/>
      <c r="E4" s="63"/>
    </row>
    <row r="5" spans="1:5" ht="18" x14ac:dyDescent="0.25">
      <c r="A5" s="7" t="s">
        <v>38</v>
      </c>
      <c r="B5" s="7" t="s">
        <v>39</v>
      </c>
      <c r="C5" s="7" t="s">
        <v>40</v>
      </c>
      <c r="D5" s="7" t="s">
        <v>41</v>
      </c>
      <c r="E5" s="7" t="s">
        <v>42</v>
      </c>
    </row>
    <row r="6" spans="1:5" ht="18" customHeight="1" x14ac:dyDescent="0.25">
      <c r="A6" s="8" t="s">
        <v>43</v>
      </c>
      <c r="B6" s="9" t="s">
        <v>44</v>
      </c>
      <c r="C6" s="10">
        <v>2</v>
      </c>
      <c r="D6" s="2"/>
      <c r="E6" s="12">
        <f>C6*D6</f>
        <v>0</v>
      </c>
    </row>
    <row r="7" spans="1:5" ht="53.25" customHeight="1" x14ac:dyDescent="0.25">
      <c r="A7" s="8" t="s">
        <v>45</v>
      </c>
      <c r="B7" s="9" t="s">
        <v>46</v>
      </c>
      <c r="C7" s="11" t="s">
        <v>47</v>
      </c>
      <c r="D7" s="2"/>
      <c r="E7" s="12">
        <f>D7*C6</f>
        <v>0</v>
      </c>
    </row>
    <row r="8" spans="1:5" ht="42" customHeight="1" x14ac:dyDescent="0.25">
      <c r="A8" s="8" t="s">
        <v>56</v>
      </c>
      <c r="B8" s="17" t="s">
        <v>51</v>
      </c>
      <c r="C8" s="11" t="s">
        <v>57</v>
      </c>
      <c r="D8" s="2"/>
      <c r="E8" s="12">
        <f>D8*C6</f>
        <v>0</v>
      </c>
    </row>
    <row r="9" spans="1:5" ht="46.5" customHeight="1" x14ac:dyDescent="0.25">
      <c r="A9" s="34" t="s">
        <v>58</v>
      </c>
      <c r="B9" s="17" t="s">
        <v>51</v>
      </c>
      <c r="C9" s="11" t="s">
        <v>59</v>
      </c>
      <c r="D9" s="2"/>
      <c r="E9" s="12">
        <f>D9*C6</f>
        <v>0</v>
      </c>
    </row>
    <row r="10" spans="1:5" ht="18" customHeight="1" x14ac:dyDescent="0.25">
      <c r="A10" s="63" t="s">
        <v>208</v>
      </c>
      <c r="B10" s="63"/>
      <c r="C10" s="63"/>
      <c r="D10" s="63"/>
      <c r="E10" s="63"/>
    </row>
    <row r="11" spans="1:5" ht="18" x14ac:dyDescent="0.25">
      <c r="A11" s="7" t="s">
        <v>38</v>
      </c>
      <c r="B11" s="7" t="s">
        <v>39</v>
      </c>
      <c r="C11" s="7" t="s">
        <v>40</v>
      </c>
      <c r="D11" s="7" t="s">
        <v>41</v>
      </c>
      <c r="E11" s="7" t="s">
        <v>42</v>
      </c>
    </row>
    <row r="12" spans="1:5" ht="36" x14ac:dyDescent="0.25">
      <c r="A12" s="34" t="s">
        <v>207</v>
      </c>
      <c r="B12" s="9" t="s">
        <v>48</v>
      </c>
      <c r="C12" s="11" t="s">
        <v>49</v>
      </c>
      <c r="D12" s="2"/>
      <c r="E12" s="12">
        <f>D12*C6</f>
        <v>0</v>
      </c>
    </row>
    <row r="13" spans="1:5" ht="30.75" customHeight="1" x14ac:dyDescent="0.25">
      <c r="A13" s="8" t="s">
        <v>60</v>
      </c>
      <c r="B13" s="9" t="s">
        <v>51</v>
      </c>
      <c r="C13" s="11" t="s">
        <v>195</v>
      </c>
      <c r="D13" s="2"/>
      <c r="E13" s="12">
        <f>D13*C6</f>
        <v>0</v>
      </c>
    </row>
    <row r="14" spans="1:5" ht="24" customHeight="1" x14ac:dyDescent="0.25">
      <c r="A14" s="36" t="s">
        <v>200</v>
      </c>
      <c r="B14" s="37" t="s">
        <v>52</v>
      </c>
      <c r="C14" s="38" t="s">
        <v>201</v>
      </c>
      <c r="D14" s="39"/>
      <c r="E14" s="12">
        <f>D14*C6</f>
        <v>0</v>
      </c>
    </row>
    <row r="15" spans="1:5" ht="52.5" customHeight="1" x14ac:dyDescent="0.25">
      <c r="A15" s="40" t="s">
        <v>199</v>
      </c>
      <c r="B15" s="41" t="s">
        <v>52</v>
      </c>
      <c r="C15" s="42" t="s">
        <v>202</v>
      </c>
      <c r="D15" s="2"/>
      <c r="E15" s="12">
        <f>D15*C6</f>
        <v>0</v>
      </c>
    </row>
    <row r="16" spans="1:5" ht="25.5" customHeight="1" x14ac:dyDescent="0.25">
      <c r="A16" s="64" t="s">
        <v>53</v>
      </c>
      <c r="B16" s="64"/>
      <c r="C16" s="64"/>
      <c r="D16" s="43">
        <v>0</v>
      </c>
      <c r="E16" s="35">
        <f>E3*D16</f>
        <v>0</v>
      </c>
    </row>
    <row r="17" spans="1:5" ht="18.75" customHeight="1" x14ac:dyDescent="0.25">
      <c r="A17" s="62" t="s">
        <v>55</v>
      </c>
      <c r="B17" s="62"/>
      <c r="C17" s="62"/>
      <c r="D17" s="62"/>
      <c r="E17" s="12"/>
    </row>
    <row r="18" spans="1:5" ht="18.75" customHeight="1" x14ac:dyDescent="0.25">
      <c r="A18" s="60" t="s">
        <v>54</v>
      </c>
      <c r="B18" s="60"/>
      <c r="C18" s="60"/>
      <c r="D18" s="60"/>
      <c r="E18" s="13">
        <f>E3+E16+E17</f>
        <v>0</v>
      </c>
    </row>
    <row r="19" spans="1:5" ht="18.75" customHeight="1" x14ac:dyDescent="0.25">
      <c r="A19" s="61" t="s">
        <v>0</v>
      </c>
      <c r="B19" s="61"/>
      <c r="C19" s="61"/>
      <c r="D19" s="61"/>
      <c r="E19" s="61"/>
    </row>
    <row r="20" spans="1:5" ht="18.75" customHeight="1" x14ac:dyDescent="0.25">
      <c r="A20" s="66" t="s">
        <v>20</v>
      </c>
      <c r="B20" s="66"/>
      <c r="C20" s="66"/>
      <c r="D20" s="66"/>
      <c r="E20" s="1">
        <v>2</v>
      </c>
    </row>
    <row r="21" spans="1:5" ht="18.75" customHeight="1" x14ac:dyDescent="0.25">
      <c r="A21" s="67" t="s">
        <v>21</v>
      </c>
      <c r="B21" s="67"/>
      <c r="C21" s="67"/>
      <c r="D21" s="67"/>
      <c r="E21" s="67"/>
    </row>
    <row r="22" spans="1:5" ht="18.75" customHeight="1" x14ac:dyDescent="0.25">
      <c r="A22" s="65" t="s">
        <v>1</v>
      </c>
      <c r="B22" s="65"/>
      <c r="C22" s="65"/>
      <c r="D22" s="65"/>
      <c r="E22" s="2"/>
    </row>
    <row r="23" spans="1:5" ht="18.75" customHeight="1" x14ac:dyDescent="0.25">
      <c r="A23" s="65" t="s">
        <v>2</v>
      </c>
      <c r="B23" s="65"/>
      <c r="C23" s="65"/>
      <c r="D23" s="65"/>
      <c r="E23" s="3"/>
    </row>
    <row r="24" spans="1:5" ht="18.75" customHeight="1" x14ac:dyDescent="0.25">
      <c r="A24" s="66" t="s">
        <v>22</v>
      </c>
      <c r="B24" s="66"/>
      <c r="C24" s="66"/>
      <c r="D24" s="66"/>
      <c r="E24" s="14">
        <f>E22*E23*E20</f>
        <v>0</v>
      </c>
    </row>
    <row r="25" spans="1:5" ht="18.75" customHeight="1" x14ac:dyDescent="0.25">
      <c r="A25" s="67" t="s">
        <v>35</v>
      </c>
      <c r="B25" s="67"/>
      <c r="C25" s="67"/>
      <c r="D25" s="67"/>
      <c r="E25" s="67"/>
    </row>
    <row r="26" spans="1:5" ht="18.75" customHeight="1" x14ac:dyDescent="0.25">
      <c r="A26" s="65" t="s">
        <v>3</v>
      </c>
      <c r="B26" s="65"/>
      <c r="C26" s="65"/>
      <c r="D26" s="65"/>
      <c r="E26" s="4"/>
    </row>
    <row r="27" spans="1:5" ht="18.75" customHeight="1" x14ac:dyDescent="0.25">
      <c r="A27" s="65" t="s">
        <v>4</v>
      </c>
      <c r="B27" s="65"/>
      <c r="C27" s="65"/>
      <c r="D27" s="65"/>
      <c r="E27" s="5">
        <v>2</v>
      </c>
    </row>
    <row r="28" spans="1:5" ht="18.75" customHeight="1" x14ac:dyDescent="0.25">
      <c r="A28" s="65" t="s">
        <v>5</v>
      </c>
      <c r="B28" s="65"/>
      <c r="C28" s="65"/>
      <c r="D28" s="65"/>
      <c r="E28" s="4"/>
    </row>
    <row r="29" spans="1:5" ht="18.75" customHeight="1" x14ac:dyDescent="0.25">
      <c r="A29" s="66" t="s">
        <v>23</v>
      </c>
      <c r="B29" s="66"/>
      <c r="C29" s="66"/>
      <c r="D29" s="66"/>
      <c r="E29" s="14">
        <f>((E26*E27)+E28)*E20</f>
        <v>0</v>
      </c>
    </row>
    <row r="30" spans="1:5" ht="18.75" customHeight="1" x14ac:dyDescent="0.25">
      <c r="A30" s="67" t="s">
        <v>33</v>
      </c>
      <c r="B30" s="67"/>
      <c r="C30" s="67"/>
      <c r="D30" s="67"/>
      <c r="E30" s="67"/>
    </row>
    <row r="31" spans="1:5" ht="18.75" customHeight="1" x14ac:dyDescent="0.25">
      <c r="A31" s="65" t="s">
        <v>6</v>
      </c>
      <c r="B31" s="65"/>
      <c r="C31" s="65"/>
      <c r="D31" s="4">
        <v>1</v>
      </c>
      <c r="E31" s="4"/>
    </row>
    <row r="32" spans="1:5" ht="18.75" customHeight="1" x14ac:dyDescent="0.25">
      <c r="A32" s="65" t="s">
        <v>7</v>
      </c>
      <c r="B32" s="65"/>
      <c r="C32" s="65"/>
      <c r="D32" s="4">
        <v>1</v>
      </c>
      <c r="E32" s="4"/>
    </row>
    <row r="33" spans="1:5" ht="18.75" customHeight="1" x14ac:dyDescent="0.25">
      <c r="A33" s="65" t="s">
        <v>8</v>
      </c>
      <c r="B33" s="65"/>
      <c r="C33" s="65"/>
      <c r="D33" s="4">
        <v>12</v>
      </c>
      <c r="E33" s="4"/>
    </row>
    <row r="34" spans="1:5" ht="18.75" customHeight="1" x14ac:dyDescent="0.25">
      <c r="A34" s="65" t="s">
        <v>9</v>
      </c>
      <c r="B34" s="65"/>
      <c r="C34" s="65"/>
      <c r="D34" s="4">
        <v>1</v>
      </c>
      <c r="E34" s="4"/>
    </row>
    <row r="35" spans="1:5" ht="18.75" customHeight="1" x14ac:dyDescent="0.25">
      <c r="A35" s="65" t="s">
        <v>10</v>
      </c>
      <c r="B35" s="65"/>
      <c r="C35" s="65"/>
      <c r="D35" s="4">
        <v>1</v>
      </c>
      <c r="E35" s="4"/>
    </row>
    <row r="36" spans="1:5" ht="18.75" customHeight="1" x14ac:dyDescent="0.25">
      <c r="A36" s="66" t="s">
        <v>32</v>
      </c>
      <c r="B36" s="66"/>
      <c r="C36" s="66"/>
      <c r="D36" s="66"/>
      <c r="E36" s="14">
        <f>SUM(E31:E35)</f>
        <v>0</v>
      </c>
    </row>
    <row r="37" spans="1:5" ht="18.75" customHeight="1" x14ac:dyDescent="0.25">
      <c r="A37" s="67" t="s">
        <v>31</v>
      </c>
      <c r="B37" s="67"/>
      <c r="C37" s="67"/>
      <c r="D37" s="67"/>
      <c r="E37" s="67"/>
    </row>
    <row r="38" spans="1:5" ht="18.75" customHeight="1" x14ac:dyDescent="0.25">
      <c r="A38" s="65" t="s">
        <v>26</v>
      </c>
      <c r="B38" s="65"/>
      <c r="C38" s="65"/>
      <c r="D38" s="65"/>
      <c r="E38" s="6"/>
    </row>
    <row r="39" spans="1:5" ht="18.75" customHeight="1" x14ac:dyDescent="0.25">
      <c r="A39" s="66" t="s">
        <v>27</v>
      </c>
      <c r="B39" s="66"/>
      <c r="C39" s="66"/>
      <c r="D39" s="66"/>
      <c r="E39" s="14">
        <f>E38*E20</f>
        <v>0</v>
      </c>
    </row>
    <row r="40" spans="1:5" ht="18.75" customHeight="1" x14ac:dyDescent="0.25">
      <c r="A40" s="67" t="s">
        <v>34</v>
      </c>
      <c r="B40" s="67"/>
      <c r="C40" s="67"/>
      <c r="D40" s="67"/>
      <c r="E40" s="67"/>
    </row>
    <row r="41" spans="1:5" ht="18.75" customHeight="1" x14ac:dyDescent="0.25">
      <c r="A41" s="65" t="s">
        <v>28</v>
      </c>
      <c r="B41" s="65"/>
      <c r="C41" s="65"/>
      <c r="D41" s="65"/>
      <c r="E41" s="6"/>
    </row>
    <row r="42" spans="1:5" ht="18.75" customHeight="1" x14ac:dyDescent="0.25">
      <c r="A42" s="66" t="s">
        <v>29</v>
      </c>
      <c r="B42" s="66"/>
      <c r="C42" s="66"/>
      <c r="D42" s="66"/>
      <c r="E42" s="14">
        <f>E41*E20</f>
        <v>0</v>
      </c>
    </row>
    <row r="43" spans="1:5" ht="18.75" customHeight="1" x14ac:dyDescent="0.25">
      <c r="A43" s="67" t="s">
        <v>30</v>
      </c>
      <c r="B43" s="67"/>
      <c r="C43" s="67"/>
      <c r="D43" s="67"/>
      <c r="E43" s="67"/>
    </row>
    <row r="44" spans="1:5" ht="18.75" customHeight="1" x14ac:dyDescent="0.25">
      <c r="A44" s="65" t="s">
        <v>24</v>
      </c>
      <c r="B44" s="65"/>
      <c r="C44" s="65"/>
      <c r="D44" s="65"/>
      <c r="E44" s="6"/>
    </row>
    <row r="45" spans="1:5" ht="18.75" customHeight="1" x14ac:dyDescent="0.25">
      <c r="A45" s="66" t="s">
        <v>25</v>
      </c>
      <c r="B45" s="66"/>
      <c r="C45" s="66"/>
      <c r="D45" s="66"/>
      <c r="E45" s="14">
        <f>E44*E20</f>
        <v>0</v>
      </c>
    </row>
    <row r="46" spans="1:5" ht="18.75" customHeight="1" x14ac:dyDescent="0.25">
      <c r="A46" s="67" t="s">
        <v>17</v>
      </c>
      <c r="B46" s="67"/>
      <c r="C46" s="67"/>
      <c r="D46" s="67"/>
      <c r="E46" s="67"/>
    </row>
    <row r="47" spans="1:5" ht="18.75" customHeight="1" x14ac:dyDescent="0.25">
      <c r="A47" s="65" t="s">
        <v>18</v>
      </c>
      <c r="B47" s="65"/>
      <c r="C47" s="65"/>
      <c r="D47" s="65"/>
      <c r="E47" s="6"/>
    </row>
    <row r="48" spans="1:5" ht="18.75" customHeight="1" x14ac:dyDescent="0.25">
      <c r="A48" s="66" t="s">
        <v>19</v>
      </c>
      <c r="B48" s="66"/>
      <c r="C48" s="66"/>
      <c r="D48" s="66"/>
      <c r="E48" s="14">
        <f>E47*E20</f>
        <v>0</v>
      </c>
    </row>
    <row r="49" spans="1:5" ht="18.75" customHeight="1" x14ac:dyDescent="0.25">
      <c r="A49" s="67" t="s">
        <v>16</v>
      </c>
      <c r="B49" s="67"/>
      <c r="C49" s="67"/>
      <c r="D49" s="67"/>
      <c r="E49" s="67"/>
    </row>
    <row r="50" spans="1:5" ht="18.75" customHeight="1" x14ac:dyDescent="0.25">
      <c r="A50" s="65" t="s">
        <v>13</v>
      </c>
      <c r="B50" s="65"/>
      <c r="C50" s="65"/>
      <c r="D50" s="65"/>
      <c r="E50" s="6"/>
    </row>
    <row r="51" spans="1:5" ht="18.75" customHeight="1" x14ac:dyDescent="0.25">
      <c r="A51" s="66" t="s">
        <v>14</v>
      </c>
      <c r="B51" s="66"/>
      <c r="C51" s="66"/>
      <c r="D51" s="66"/>
      <c r="E51" s="14">
        <f>E50*E20</f>
        <v>0</v>
      </c>
    </row>
    <row r="52" spans="1:5" ht="18.75" customHeight="1" x14ac:dyDescent="0.25">
      <c r="A52" s="67" t="s">
        <v>12</v>
      </c>
      <c r="B52" s="67"/>
      <c r="C52" s="67"/>
      <c r="D52" s="67"/>
      <c r="E52" s="67"/>
    </row>
    <row r="53" spans="1:5" ht="18.75" customHeight="1" x14ac:dyDescent="0.25">
      <c r="A53" s="65" t="s">
        <v>11</v>
      </c>
      <c r="B53" s="65"/>
      <c r="C53" s="65"/>
      <c r="D53" s="65"/>
      <c r="E53" s="6"/>
    </row>
    <row r="54" spans="1:5" ht="18.75" customHeight="1" x14ac:dyDescent="0.25">
      <c r="A54" s="66" t="s">
        <v>15</v>
      </c>
      <c r="B54" s="66"/>
      <c r="C54" s="66"/>
      <c r="D54" s="66"/>
      <c r="E54" s="14">
        <f>E53*E20</f>
        <v>0</v>
      </c>
    </row>
    <row r="55" spans="1:5" ht="27" customHeight="1" x14ac:dyDescent="0.25">
      <c r="A55" s="66" t="s">
        <v>198</v>
      </c>
      <c r="B55" s="66"/>
      <c r="C55" s="66"/>
      <c r="D55" s="66"/>
      <c r="E55" s="14">
        <f>E54*E21</f>
        <v>0</v>
      </c>
    </row>
    <row r="56" spans="1:5" ht="18.75" customHeight="1" x14ac:dyDescent="0.25">
      <c r="A56" s="68" t="s">
        <v>196</v>
      </c>
      <c r="B56" s="68"/>
      <c r="C56" s="68"/>
      <c r="D56" s="68"/>
      <c r="E56" s="15">
        <f>E24+E29+E36+E39+E42+E45+E48+E51+E54+E55</f>
        <v>0</v>
      </c>
    </row>
    <row r="57" spans="1:5" ht="21" customHeight="1" x14ac:dyDescent="0.25">
      <c r="A57" s="58" t="s">
        <v>197</v>
      </c>
      <c r="B57" s="58"/>
      <c r="C57" s="58"/>
      <c r="D57" s="58"/>
      <c r="E57" s="16">
        <f>E18+E56</f>
        <v>0</v>
      </c>
    </row>
  </sheetData>
  <mergeCells count="47">
    <mergeCell ref="A47:D47"/>
    <mergeCell ref="A42:D42"/>
    <mergeCell ref="A43:E43"/>
    <mergeCell ref="A44:D44"/>
    <mergeCell ref="A45:D45"/>
    <mergeCell ref="A46:E46"/>
    <mergeCell ref="A54:D54"/>
    <mergeCell ref="A56:D56"/>
    <mergeCell ref="A57:D57"/>
    <mergeCell ref="A48:D48"/>
    <mergeCell ref="A49:E49"/>
    <mergeCell ref="A50:D50"/>
    <mergeCell ref="A51:D51"/>
    <mergeCell ref="A52:E52"/>
    <mergeCell ref="A53:D53"/>
    <mergeCell ref="A55:D55"/>
    <mergeCell ref="A41:D41"/>
    <mergeCell ref="A30:E30"/>
    <mergeCell ref="A31:C31"/>
    <mergeCell ref="A32:C32"/>
    <mergeCell ref="A33:C33"/>
    <mergeCell ref="A34:C34"/>
    <mergeCell ref="A35:C35"/>
    <mergeCell ref="A36:D36"/>
    <mergeCell ref="A37:E37"/>
    <mergeCell ref="A38:D38"/>
    <mergeCell ref="A39:D39"/>
    <mergeCell ref="A40:E40"/>
    <mergeCell ref="A17:D17"/>
    <mergeCell ref="A1:E1"/>
    <mergeCell ref="A2:E2"/>
    <mergeCell ref="A3:D3"/>
    <mergeCell ref="A4:E4"/>
    <mergeCell ref="A10:E10"/>
    <mergeCell ref="A16:C16"/>
    <mergeCell ref="A29:D29"/>
    <mergeCell ref="A18:D18"/>
    <mergeCell ref="A19:E19"/>
    <mergeCell ref="A20:D20"/>
    <mergeCell ref="A21:E21"/>
    <mergeCell ref="A22:D22"/>
    <mergeCell ref="A23:D23"/>
    <mergeCell ref="A24:D24"/>
    <mergeCell ref="A25:E25"/>
    <mergeCell ref="A26:D26"/>
    <mergeCell ref="A27:D27"/>
    <mergeCell ref="A28:D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B26C2-B158-45BB-AF35-57AE812534E0}">
  <dimension ref="A1:C17"/>
  <sheetViews>
    <sheetView workbookViewId="0">
      <selection activeCell="A7" sqref="A7:B7"/>
    </sheetView>
  </sheetViews>
  <sheetFormatPr defaultRowHeight="15" x14ac:dyDescent="0.25"/>
  <cols>
    <col min="1" max="1" width="51.7109375" customWidth="1"/>
    <col min="2" max="2" width="13.42578125" customWidth="1"/>
    <col min="3" max="3" width="15.28515625" customWidth="1"/>
  </cols>
  <sheetData>
    <row r="1" spans="1:3" ht="21" customHeight="1" x14ac:dyDescent="0.25">
      <c r="A1" s="74" t="s">
        <v>61</v>
      </c>
      <c r="B1" s="74"/>
      <c r="C1" s="74"/>
    </row>
    <row r="2" spans="1:3" ht="21" customHeight="1" x14ac:dyDescent="0.25">
      <c r="A2" s="60" t="s">
        <v>62</v>
      </c>
      <c r="B2" s="60"/>
      <c r="C2" s="60"/>
    </row>
    <row r="3" spans="1:3" ht="21" customHeight="1" x14ac:dyDescent="0.25">
      <c r="A3" s="60" t="s">
        <v>63</v>
      </c>
      <c r="B3" s="60"/>
      <c r="C3" s="18"/>
    </row>
    <row r="4" spans="1:3" ht="21" customHeight="1" x14ac:dyDescent="0.25">
      <c r="A4" s="73" t="s">
        <v>64</v>
      </c>
      <c r="B4" s="73"/>
      <c r="C4" s="73"/>
    </row>
    <row r="5" spans="1:3" ht="21" customHeight="1" x14ac:dyDescent="0.25">
      <c r="A5" s="62" t="s">
        <v>65</v>
      </c>
      <c r="B5" s="62"/>
      <c r="C5" s="62"/>
    </row>
    <row r="6" spans="1:3" ht="21" customHeight="1" x14ac:dyDescent="0.25">
      <c r="A6" s="70" t="s">
        <v>66</v>
      </c>
      <c r="B6" s="70"/>
      <c r="C6" s="2"/>
    </row>
    <row r="7" spans="1:3" ht="27.75" customHeight="1" x14ac:dyDescent="0.25">
      <c r="A7" s="70" t="s">
        <v>193</v>
      </c>
      <c r="B7" s="70"/>
      <c r="C7" s="3"/>
    </row>
    <row r="8" spans="1:3" ht="21" customHeight="1" x14ac:dyDescent="0.25">
      <c r="A8" s="70" t="s">
        <v>67</v>
      </c>
      <c r="B8" s="70"/>
      <c r="C8" s="2"/>
    </row>
    <row r="9" spans="1:3" ht="21" customHeight="1" x14ac:dyDescent="0.25">
      <c r="A9" s="71" t="s">
        <v>77</v>
      </c>
      <c r="B9" s="72"/>
      <c r="C9" s="14">
        <f>(C6*C7)-C8</f>
        <v>0</v>
      </c>
    </row>
    <row r="10" spans="1:3" ht="21" customHeight="1" x14ac:dyDescent="0.25">
      <c r="A10" s="70" t="s">
        <v>76</v>
      </c>
      <c r="B10" s="70"/>
      <c r="C10" s="2"/>
    </row>
    <row r="11" spans="1:3" ht="21" customHeight="1" x14ac:dyDescent="0.25">
      <c r="A11" s="60" t="s">
        <v>78</v>
      </c>
      <c r="B11" s="60"/>
      <c r="C11" s="13">
        <f>C9*C10</f>
        <v>0</v>
      </c>
    </row>
    <row r="12" spans="1:3" ht="21" customHeight="1" x14ac:dyDescent="0.25">
      <c r="A12" s="73" t="s">
        <v>68</v>
      </c>
      <c r="B12" s="73"/>
      <c r="C12" s="73"/>
    </row>
    <row r="13" spans="1:3" ht="21" customHeight="1" x14ac:dyDescent="0.25">
      <c r="A13" s="19" t="s">
        <v>69</v>
      </c>
      <c r="B13" s="22" t="s">
        <v>48</v>
      </c>
      <c r="C13" s="20"/>
    </row>
    <row r="14" spans="1:3" ht="21" customHeight="1" x14ac:dyDescent="0.25">
      <c r="A14" s="19" t="s">
        <v>70</v>
      </c>
      <c r="B14" s="22" t="s">
        <v>48</v>
      </c>
      <c r="C14" s="20"/>
    </row>
    <row r="15" spans="1:3" ht="21" customHeight="1" x14ac:dyDescent="0.25">
      <c r="A15" s="19" t="s">
        <v>71</v>
      </c>
      <c r="B15" s="22" t="s">
        <v>48</v>
      </c>
      <c r="C15" s="20"/>
    </row>
    <row r="16" spans="1:3" ht="21" customHeight="1" x14ac:dyDescent="0.25">
      <c r="A16" s="60" t="s">
        <v>72</v>
      </c>
      <c r="B16" s="60"/>
      <c r="C16" s="13">
        <f>C13+C14+C15</f>
        <v>0</v>
      </c>
    </row>
    <row r="17" spans="1:3" ht="21" customHeight="1" x14ac:dyDescent="0.25">
      <c r="A17" s="69" t="s">
        <v>73</v>
      </c>
      <c r="B17" s="69"/>
      <c r="C17" s="21">
        <f>C3+C11+C16</f>
        <v>0</v>
      </c>
    </row>
  </sheetData>
  <mergeCells count="14">
    <mergeCell ref="A1:C1"/>
    <mergeCell ref="A2:C2"/>
    <mergeCell ref="A3:B3"/>
    <mergeCell ref="A4:C4"/>
    <mergeCell ref="A5:C5"/>
    <mergeCell ref="A16:B16"/>
    <mergeCell ref="A17:B17"/>
    <mergeCell ref="A6:B6"/>
    <mergeCell ref="A10:B10"/>
    <mergeCell ref="A7:B7"/>
    <mergeCell ref="A8:B8"/>
    <mergeCell ref="A9:B9"/>
    <mergeCell ref="A11:B11"/>
    <mergeCell ref="A12:C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2F67-3F8F-4CF1-B3A4-D857B4FED57E}">
  <dimension ref="A1:C15"/>
  <sheetViews>
    <sheetView workbookViewId="0">
      <selection activeCell="A7" sqref="A7:B7"/>
    </sheetView>
  </sheetViews>
  <sheetFormatPr defaultRowHeight="15" x14ac:dyDescent="0.25"/>
  <cols>
    <col min="1" max="1" width="51.7109375" customWidth="1"/>
    <col min="2" max="2" width="13.42578125" customWidth="1"/>
    <col min="3" max="3" width="15.28515625" customWidth="1"/>
  </cols>
  <sheetData>
    <row r="1" spans="1:3" ht="21" customHeight="1" x14ac:dyDescent="0.25">
      <c r="A1" s="74" t="s">
        <v>61</v>
      </c>
      <c r="B1" s="74"/>
      <c r="C1" s="74"/>
    </row>
    <row r="2" spans="1:3" ht="21" customHeight="1" x14ac:dyDescent="0.25">
      <c r="A2" s="60" t="s">
        <v>62</v>
      </c>
      <c r="B2" s="60"/>
      <c r="C2" s="60"/>
    </row>
    <row r="3" spans="1:3" ht="21" customHeight="1" x14ac:dyDescent="0.25">
      <c r="A3" s="60" t="s">
        <v>63</v>
      </c>
      <c r="B3" s="60"/>
      <c r="C3" s="18"/>
    </row>
    <row r="4" spans="1:3" ht="21" customHeight="1" x14ac:dyDescent="0.25">
      <c r="A4" s="73" t="s">
        <v>64</v>
      </c>
      <c r="B4" s="73"/>
      <c r="C4" s="73"/>
    </row>
    <row r="5" spans="1:3" ht="21" customHeight="1" x14ac:dyDescent="0.25">
      <c r="A5" s="62" t="s">
        <v>65</v>
      </c>
      <c r="B5" s="62"/>
      <c r="C5" s="62"/>
    </row>
    <row r="6" spans="1:3" ht="21" customHeight="1" x14ac:dyDescent="0.25">
      <c r="A6" s="70" t="s">
        <v>66</v>
      </c>
      <c r="B6" s="70"/>
      <c r="C6" s="2"/>
    </row>
    <row r="7" spans="1:3" ht="27.75" customHeight="1" x14ac:dyDescent="0.25">
      <c r="A7" s="70" t="s">
        <v>193</v>
      </c>
      <c r="B7" s="70"/>
      <c r="C7" s="3"/>
    </row>
    <row r="8" spans="1:3" ht="21" customHeight="1" x14ac:dyDescent="0.25">
      <c r="A8" s="70" t="s">
        <v>67</v>
      </c>
      <c r="B8" s="70"/>
      <c r="C8" s="2"/>
    </row>
    <row r="9" spans="1:3" ht="21" customHeight="1" x14ac:dyDescent="0.25">
      <c r="A9" s="71" t="s">
        <v>77</v>
      </c>
      <c r="B9" s="72"/>
      <c r="C9" s="14">
        <f>(C6*C7)-C8</f>
        <v>0</v>
      </c>
    </row>
    <row r="10" spans="1:3" ht="21" customHeight="1" x14ac:dyDescent="0.25">
      <c r="A10" s="70" t="s">
        <v>76</v>
      </c>
      <c r="B10" s="70"/>
      <c r="C10" s="2"/>
    </row>
    <row r="11" spans="1:3" ht="21" customHeight="1" x14ac:dyDescent="0.25">
      <c r="A11" s="60" t="s">
        <v>78</v>
      </c>
      <c r="B11" s="60"/>
      <c r="C11" s="13">
        <f>C9*C10</f>
        <v>0</v>
      </c>
    </row>
    <row r="12" spans="1:3" ht="21" customHeight="1" x14ac:dyDescent="0.25">
      <c r="A12" s="73" t="s">
        <v>68</v>
      </c>
      <c r="B12" s="73"/>
      <c r="C12" s="73"/>
    </row>
    <row r="13" spans="1:3" ht="27" customHeight="1" x14ac:dyDescent="0.25">
      <c r="A13" s="19" t="s">
        <v>75</v>
      </c>
      <c r="B13" s="22" t="s">
        <v>48</v>
      </c>
      <c r="C13" s="20"/>
    </row>
    <row r="14" spans="1:3" ht="21" customHeight="1" x14ac:dyDescent="0.25">
      <c r="A14" s="60" t="s">
        <v>74</v>
      </c>
      <c r="B14" s="60"/>
      <c r="C14" s="13">
        <f>C13</f>
        <v>0</v>
      </c>
    </row>
    <row r="15" spans="1:3" ht="21" customHeight="1" x14ac:dyDescent="0.25">
      <c r="A15" s="69" t="s">
        <v>73</v>
      </c>
      <c r="B15" s="69"/>
      <c r="C15" s="21">
        <f>C3+C11+C14</f>
        <v>0</v>
      </c>
    </row>
  </sheetData>
  <mergeCells count="14">
    <mergeCell ref="A6:B6"/>
    <mergeCell ref="A1:C1"/>
    <mergeCell ref="A2:C2"/>
    <mergeCell ref="A3:B3"/>
    <mergeCell ref="A4:C4"/>
    <mergeCell ref="A5:C5"/>
    <mergeCell ref="A15:B15"/>
    <mergeCell ref="A9:B9"/>
    <mergeCell ref="A7:B7"/>
    <mergeCell ref="A8:B8"/>
    <mergeCell ref="A10:B10"/>
    <mergeCell ref="A11:B11"/>
    <mergeCell ref="A12:C12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91E2C916336D4D8C714558E839CCB5" ma:contentTypeVersion="15" ma:contentTypeDescription="Crie um novo documento." ma:contentTypeScope="" ma:versionID="2eec58047549a718c5cb36684b1cb25c">
  <xsd:schema xmlns:xsd="http://www.w3.org/2001/XMLSchema" xmlns:xs="http://www.w3.org/2001/XMLSchema" xmlns:p="http://schemas.microsoft.com/office/2006/metadata/properties" xmlns:ns2="648053e3-7c92-4a19-a239-13f7ab5faa3c" xmlns:ns3="ab851b1b-86eb-4719-b25c-c4825009da37" targetNamespace="http://schemas.microsoft.com/office/2006/metadata/properties" ma:root="true" ma:fieldsID="8b8223e31ce63672e8cfc7353b199925" ns2:_="" ns3:_="">
    <xsd:import namespace="648053e3-7c92-4a19-a239-13f7ab5faa3c"/>
    <xsd:import namespace="ab851b1b-86eb-4719-b25c-c4825009da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053e3-7c92-4a19-a239-13f7ab5faa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888914c-cc54-4abd-a4ed-f4b78742bc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51b1b-86eb-4719-b25c-c4825009da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810deef-8be6-4adc-b1a5-37063eff12b2}" ma:internalName="TaxCatchAll" ma:showField="CatchAllData" ma:web="ab851b1b-86eb-4719-b25c-c4825009da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48053e3-7c92-4a19-a239-13f7ab5faa3c">
      <Terms xmlns="http://schemas.microsoft.com/office/infopath/2007/PartnerControls"/>
    </lcf76f155ced4ddcb4097134ff3c332f>
    <TaxCatchAll xmlns="ab851b1b-86eb-4719-b25c-c4825009da37" xsi:nil="true"/>
  </documentManagement>
</p:properties>
</file>

<file path=customXml/itemProps1.xml><?xml version="1.0" encoding="utf-8"?>
<ds:datastoreItem xmlns:ds="http://schemas.openxmlformats.org/officeDocument/2006/customXml" ds:itemID="{E6064A49-74AB-44B5-A6B0-F042B5D4AA11}"/>
</file>

<file path=customXml/itemProps2.xml><?xml version="1.0" encoding="utf-8"?>
<ds:datastoreItem xmlns:ds="http://schemas.openxmlformats.org/officeDocument/2006/customXml" ds:itemID="{E00AF55C-CB48-4FB1-932B-0DCABAD5C126}"/>
</file>

<file path=customXml/itemProps3.xml><?xml version="1.0" encoding="utf-8"?>
<ds:datastoreItem xmlns:ds="http://schemas.openxmlformats.org/officeDocument/2006/customXml" ds:itemID="{9A6B42E2-D7AB-4555-8F71-3C12D2EC13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RESUMO</vt:lpstr>
      <vt:lpstr>MODELO 1.1 - 8HRS E 48MIN</vt:lpstr>
      <vt:lpstr>MODELO 1.2 - 12 HRS DIURNO</vt:lpstr>
      <vt:lpstr>MODELO 1.3 - 12 HRS NOTURNO</vt:lpstr>
      <vt:lpstr>MODELO 2.1 - NÃO OPTANTE</vt:lpstr>
      <vt:lpstr>MODELO 2.2 - OPTANTE SIMPLES</vt:lpstr>
      <vt:lpstr>RESUMO!__DdeLink__8135_3644962319</vt:lpstr>
      <vt:lpstr>RESUMO!__DdeLink__9666_1738534923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de Carvalho Oliveira</dc:creator>
  <cp:lastModifiedBy>Milena de Carvalho Oliveira</cp:lastModifiedBy>
  <dcterms:created xsi:type="dcterms:W3CDTF">2022-02-04T14:15:20Z</dcterms:created>
  <dcterms:modified xsi:type="dcterms:W3CDTF">2022-03-23T20:22:24Z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0x010100B291E2C916336D4D8C714558E839CCB5</vt:lpwstr>
  </property>
</Properties>
</file>